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6AFADE3A-C5C1-4DDE-B12B-33D9181D668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unka2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9" i="3" l="1"/>
  <c r="E130" i="3"/>
  <c r="F73" i="3"/>
  <c r="F149" i="3" l="1"/>
  <c r="D149" i="3"/>
  <c r="E148" i="3"/>
  <c r="F148" i="3"/>
  <c r="D148" i="3"/>
  <c r="E138" i="3"/>
  <c r="F138" i="3"/>
  <c r="D138" i="3"/>
  <c r="F130" i="3"/>
  <c r="D130" i="3"/>
  <c r="E95" i="3"/>
  <c r="F95" i="3"/>
  <c r="D95" i="3"/>
  <c r="E116" i="3"/>
  <c r="F116" i="3"/>
  <c r="D116" i="3"/>
  <c r="G116" i="3"/>
  <c r="G117" i="3"/>
  <c r="G119" i="3"/>
  <c r="G100" i="3"/>
  <c r="G109" i="3"/>
  <c r="G112" i="3"/>
  <c r="F74" i="3"/>
  <c r="D74" i="3"/>
  <c r="D73" i="3"/>
  <c r="F64" i="3"/>
  <c r="E64" i="3"/>
  <c r="D64" i="3"/>
  <c r="E56" i="3"/>
  <c r="F56" i="3"/>
  <c r="D56" i="3"/>
  <c r="G42" i="3"/>
  <c r="E35" i="3"/>
  <c r="F35" i="3"/>
  <c r="D35" i="3"/>
  <c r="E27" i="3"/>
  <c r="F27" i="3"/>
  <c r="D27" i="3"/>
  <c r="F21" i="3"/>
  <c r="E21" i="3"/>
  <c r="E14" i="3"/>
  <c r="F14" i="3"/>
  <c r="D14" i="3"/>
  <c r="F7" i="3"/>
  <c r="E7" i="3"/>
  <c r="D7" i="3"/>
  <c r="E73" i="3" l="1"/>
  <c r="E74" i="3" s="1"/>
  <c r="G8" i="3"/>
  <c r="G10" i="3"/>
  <c r="G11" i="3"/>
  <c r="G12" i="3"/>
  <c r="G13" i="3"/>
  <c r="G19" i="3"/>
  <c r="G14" i="3" s="1"/>
  <c r="G21" i="3"/>
  <c r="G31" i="3"/>
  <c r="G32" i="3"/>
  <c r="G34" i="3"/>
  <c r="G37" i="3"/>
  <c r="G41" i="3"/>
  <c r="G65" i="3"/>
  <c r="G96" i="3"/>
  <c r="G97" i="3"/>
  <c r="G98" i="3"/>
  <c r="G99" i="3"/>
  <c r="G142" i="3"/>
  <c r="G148" i="3"/>
  <c r="G138" i="3" l="1"/>
  <c r="G95" i="3"/>
  <c r="G35" i="3" l="1"/>
  <c r="G64" i="3"/>
  <c r="G56" i="3"/>
  <c r="D154" i="3" l="1"/>
  <c r="G27" i="3"/>
  <c r="G74" i="3"/>
  <c r="G130" i="3"/>
  <c r="G73" i="3"/>
  <c r="D153" i="3"/>
  <c r="G149" i="3"/>
</calcChain>
</file>

<file path=xl/sharedStrings.xml><?xml version="1.0" encoding="utf-8"?>
<sst xmlns="http://schemas.openxmlformats.org/spreadsheetml/2006/main" count="279" uniqueCount="240">
  <si>
    <t>B E V É T E L E K</t>
  </si>
  <si>
    <t>Sor-
szám</t>
  </si>
  <si>
    <t>Bevételi jogcím</t>
  </si>
  <si>
    <t>A</t>
  </si>
  <si>
    <t>B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</si>
  <si>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</si>
  <si>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</si>
  <si>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</si>
  <si>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</si>
  <si>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</si>
  <si>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</si>
  <si>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</si>
  <si>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</si>
  <si>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</si>
  <si>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</si>
  <si>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</si>
  <si>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</si>
  <si>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</si>
  <si>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</si>
  <si>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</si>
  <si>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</si>
  <si>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</si>
  <si>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</si>
  <si>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</si>
  <si>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</si>
  <si>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</si>
  <si>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</si>
  <si>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</si>
  <si>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</si>
  <si>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</si>
  <si>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</si>
  <si>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</si>
  <si>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</si>
  <si>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</si>
  <si>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</si>
  <si>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</si>
  <si>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</si>
  <si>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</si>
  <si>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</si>
  <si>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Felh. célú visszatérítendő támogatások, kölcsönök visszatérülése</t>
  </si>
  <si>
    <t>3.4.</t>
  </si>
  <si>
    <t>Felh. célú visszatérítendő támogatások, kölcsönök igénybevétele</t>
  </si>
  <si>
    <t>3.5.</t>
  </si>
  <si>
    <t>Egyéb felhalmozási célú támogatások bevételei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</si>
  <si>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</si>
  <si>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</si>
  <si>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</si>
  <si>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</si>
  <si>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</si>
  <si>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</si>
  <si>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</si>
  <si>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</si>
  <si>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</si>
  <si>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</si>
  <si>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</si>
  <si>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</si>
  <si>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</si>
  <si>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</si>
  <si>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</si>
  <si>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</si>
  <si>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</si>
  <si>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</si>
  <si>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</si>
  <si>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</si>
  <si>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</si>
  <si>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</si>
  <si>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</si>
  <si>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</si>
  <si>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</si>
  <si>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</si>
  <si>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</si>
  <si>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</si>
  <si>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</si>
  <si>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</si>
  <si>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</si>
  <si>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</si>
  <si>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</si>
  <si>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</si>
  <si>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</si>
  <si>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Alkalmazottak térítése</t>
  </si>
  <si>
    <t>5.10.</t>
  </si>
  <si>
    <t>Biztosító által fizetett kártérítés</t>
  </si>
  <si>
    <t>5.11.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</si>
  <si>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</si>
  <si>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</si>
  <si>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</si>
  <si>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</si>
  <si>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</si>
  <si>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</si>
  <si>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</si>
  <si>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</si>
  <si>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6.4.</t>
  </si>
  <si>
    <t xml:space="preserve">7. </t>
  </si>
  <si>
    <t>Működési célú átvett pénzeszközök (7.1. + … + 7.3.)</t>
  </si>
  <si>
    <t>7.1.</t>
  </si>
  <si>
    <t>7.2.</t>
  </si>
  <si>
    <t>Egyéb működési célú átvett pénzeszköz</t>
  </si>
  <si>
    <t>8.</t>
  </si>
  <si>
    <t>Felhalmozási célú átvett pénzeszközök (8.1.+8.2.+8.3.)</t>
  </si>
  <si>
    <t>8.1.</t>
  </si>
  <si>
    <t>Felhalm. célú gar.- és kezességvállalásból megtérülések ÁH-n kívülről</t>
  </si>
  <si>
    <t>8.2.</t>
  </si>
  <si>
    <t>Felhalm. célú visszatérítendő tám. kölcsönök visszatér. ÁH-n kívülről</t>
  </si>
  <si>
    <t>8.3.</t>
  </si>
  <si>
    <t>Egyéb felhalmozási célú átvett pénzeszköz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</si>
  <si>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</si>
  <si>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</si>
  <si>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</si>
  <si>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</si>
  <si>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</si>
  <si>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</si>
  <si>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</si>
  <si>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</si>
  <si>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</si>
  <si>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</si>
  <si>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</si>
  <si>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</si>
  <si>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</si>
  <si>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</si>
  <si>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</si>
  <si>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</si>
  <si>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</si>
  <si>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</si>
  <si>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</si>
  <si>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</si>
  <si>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</si>
  <si>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</si>
  <si>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</si>
  <si>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</si>
  <si>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</si>
  <si>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</si>
  <si>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</si>
  <si>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</si>
  <si>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</si>
  <si>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</si>
  <si>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15.</t>
  </si>
  <si>
    <t>Váltóbevételek</t>
  </si>
  <si>
    <t xml:space="preserve">    16.</t>
  </si>
  <si>
    <t>Adóssághoz nem kapcsolódó származékos ügyletek bevételei</t>
  </si>
  <si>
    <t xml:space="preserve">    17.</t>
  </si>
  <si>
    <t>FINANSZÍROZÁSI BEVÉTELEK ÖSSZESEN: (10. + … +16.)</t>
  </si>
  <si>
    <t xml:space="preserve">    18.</t>
  </si>
  <si>
    <t>KÖLTSÉGVETÉSI ÉS FINANSZÍROZÁSI BEV. ÖSSZESEN: (9+16)</t>
  </si>
  <si>
    <t>K I A D Á S O 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</si>
  <si>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</si>
  <si>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</si>
  <si>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</si>
  <si>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</si>
  <si>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</si>
  <si>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</si>
  <si>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</si>
  <si>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</si>
  <si>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</si>
  <si>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</si>
  <si>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</si>
  <si>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</si>
  <si>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</si>
  <si>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</si>
  <si>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>1.10.</t>
  </si>
  <si>
    <t xml:space="preserve">   -Visszatérítendő támogatások, kölcsönök nyújtása ÁH-n belülre</t>
  </si>
  <si>
    <t>1.11.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</si>
  <si>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</si>
  <si>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</si>
  <si>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</si>
  <si>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</si>
  <si>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</si>
  <si>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</si>
  <si>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</si>
  <si>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</si>
  <si>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</si>
  <si>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</si>
  <si>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</si>
  <si>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</si>
  <si>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</si>
  <si>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</si>
  <si>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</si>
  <si>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</si>
  <si>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</si>
  <si>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</si>
  <si>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</si>
  <si>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</si>
  <si>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</si>
  <si>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</si>
  <si>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</si>
  <si>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</si>
  <si>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</si>
  <si>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</si>
  <si>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</si>
  <si>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</si>
  <si>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</si>
  <si>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 xml:space="preserve">   - Visszatérítendő tám. kölcsönök törlesztése ÁH-n belülre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</si>
  <si>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</si>
  <si>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</si>
  <si>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</si>
  <si>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</si>
  <si>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</si>
  <si>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 xml:space="preserve">   - Visszatérítendő tám. kölcsönök nyújtása ÁH-n kívülre</t>
  </si>
  <si>
    <t>2.12.</t>
  </si>
  <si>
    <t xml:space="preserve">   - Lakástámogatás</t>
  </si>
  <si>
    <t>2.13.</t>
  </si>
  <si>
    <t xml:space="preserve">   - Egyéb felh.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</si>
  <si>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</si>
  <si>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</si>
  <si>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</si>
  <si>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</si>
  <si>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</si>
  <si>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</si>
  <si>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</si>
  <si>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</si>
  <si>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</si>
  <si>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Belföldi finanszírozás kiadásai (6.1. + … + 6.4.)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</si>
  <si>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</si>
  <si>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</si>
  <si>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</si>
  <si>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</si>
  <si>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</si>
  <si>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</si>
  <si>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</si>
  <si>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</si>
  <si>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</si>
  <si>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</si>
  <si>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</si>
  <si>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</si>
  <si>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</si>
  <si>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</si>
  <si>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KÖLTSÉGVETÉSI, FINANSZÍROZÁSI BEVÉTELEK ÉS KIADÁSOK EGYENLEGE</t>
  </si>
  <si>
    <t>3. sz. táblázat</t>
  </si>
  <si>
    <t>Költségvetési hiány, többlet ( költségvetési bevételek 9. sor - költségvetési kiadások 3. sor) (+/-)</t>
  </si>
  <si>
    <t>Finanszírozási bevételek, kiadások egyenlege (finanszírozási bevételek 17. sor - finanszírozási kiadások 10. sor)
 (+/-)</t>
  </si>
  <si>
    <t>1. sz. melléklet</t>
  </si>
  <si>
    <t>C</t>
  </si>
  <si>
    <t>D</t>
  </si>
  <si>
    <t>Teljesítés</t>
  </si>
  <si>
    <t>%</t>
  </si>
  <si>
    <t>Tiszabura Községi Önkormányzat</t>
  </si>
  <si>
    <t>Eredeti
Előirányzat</t>
  </si>
  <si>
    <t>Módosított
Előirányzat</t>
  </si>
  <si>
    <t>F</t>
  </si>
  <si>
    <t>2019. évi Összevont Beszámoló</t>
  </si>
  <si>
    <t>Elszámolásból származó bevételek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</si>
</sst>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6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"/>
      <family val="1"/>
      <charset val="238"/>
    </font>
    <font>
      <b/>
      <sz val="12"/>
      <name val="Times New Roman CE"/>
      <charset val="238"/>
    </font>
    <font>
      <b/>
      <sz val="16"/>
      <name val="Times New Roman CE"/>
      <charset val="238"/>
    </font>
    <font>
      <sz val="14"/>
      <name val="Times New Roman CE"/>
      <charset val="23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 applyFill="1" applyProtection="1"/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center" wrapText="1" indent="1"/>
    </xf>
    <xf numFmtId="0" fontId="5" fillId="0" borderId="3" xfId="1" applyFont="1" applyFill="1" applyBorder="1" applyAlignment="1" applyProtection="1">
      <alignment horizontal="left" vertical="center" wrapText="1" indent="1"/>
    </xf>
    <xf numFmtId="3" fontId="5" fillId="0" borderId="5" xfId="1" applyNumberFormat="1" applyFont="1" applyFill="1" applyBorder="1" applyAlignment="1" applyProtection="1">
      <alignment horizontal="right" vertical="center" wrapText="1" indent="1"/>
    </xf>
    <xf numFmtId="3" fontId="5" fillId="0" borderId="4" xfId="1" applyNumberFormat="1" applyFont="1" applyFill="1" applyBorder="1" applyAlignment="1" applyProtection="1">
      <alignment horizontal="right" vertical="center" wrapText="1" indent="1"/>
    </xf>
    <xf numFmtId="0" fontId="7" fillId="0" borderId="0" xfId="1" applyFont="1" applyFill="1" applyProtection="1"/>
    <xf numFmtId="49" fontId="6" fillId="0" borderId="10" xfId="1" applyNumberFormat="1" applyFont="1" applyFill="1" applyBorder="1" applyAlignment="1" applyProtection="1">
      <alignment horizontal="left" vertical="center" wrapText="1" indent="1"/>
    </xf>
    <xf numFmtId="0" fontId="8" fillId="0" borderId="11" xfId="0" applyFont="1" applyBorder="1" applyAlignment="1" applyProtection="1">
      <alignment horizontal="left" wrapText="1" indent="1"/>
    </xf>
    <xf numFmtId="3" fontId="8" fillId="0" borderId="12" xfId="0" applyNumberFormat="1" applyFont="1" applyBorder="1" applyAlignment="1" applyProtection="1">
      <alignment horizontal="right" wrapText="1" indent="1"/>
    </xf>
    <xf numFmtId="49" fontId="6" fillId="0" borderId="13" xfId="1" applyNumberFormat="1" applyFont="1" applyFill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wrapText="1" indent="1"/>
    </xf>
    <xf numFmtId="3" fontId="8" fillId="0" borderId="15" xfId="0" applyNumberFormat="1" applyFont="1" applyBorder="1" applyAlignment="1" applyProtection="1">
      <alignment horizontal="right" wrapText="1" indent="1"/>
    </xf>
    <xf numFmtId="49" fontId="6" fillId="0" borderId="16" xfId="1" applyNumberFormat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wrapText="1" indent="1"/>
    </xf>
    <xf numFmtId="3" fontId="8" fillId="0" borderId="18" xfId="0" applyNumberFormat="1" applyFont="1" applyBorder="1" applyAlignment="1" applyProtection="1">
      <alignment horizontal="right" wrapText="1" indent="1"/>
    </xf>
    <xf numFmtId="0" fontId="9" fillId="0" borderId="3" xfId="0" applyFont="1" applyBorder="1" applyAlignment="1" applyProtection="1">
      <alignment horizontal="left" vertical="center" wrapText="1" indent="1"/>
    </xf>
    <xf numFmtId="3" fontId="9" fillId="0" borderId="5" xfId="0" applyNumberFormat="1" applyFont="1" applyBorder="1" applyAlignment="1" applyProtection="1">
      <alignment horizontal="right" vertical="center" wrapText="1" indent="1"/>
    </xf>
    <xf numFmtId="3" fontId="10" fillId="0" borderId="4" xfId="1" applyNumberFormat="1" applyFont="1" applyFill="1" applyBorder="1" applyAlignment="1" applyProtection="1">
      <alignment horizontal="right" vertical="center" wrapText="1" indent="1"/>
    </xf>
    <xf numFmtId="0" fontId="8" fillId="0" borderId="14" xfId="0" quotePrefix="1" applyFont="1" applyBorder="1" applyAlignment="1" applyProtection="1">
      <alignment horizontal="left" wrapText="1" indent="1"/>
    </xf>
    <xf numFmtId="0" fontId="9" fillId="0" borderId="2" xfId="0" applyFont="1" applyBorder="1" applyAlignment="1" applyProtection="1">
      <alignment wrapText="1"/>
    </xf>
    <xf numFmtId="0" fontId="8" fillId="0" borderId="17" xfId="0" applyFont="1" applyBorder="1" applyAlignment="1" applyProtection="1">
      <alignment wrapText="1"/>
    </xf>
    <xf numFmtId="0" fontId="9" fillId="0" borderId="3" xfId="0" applyFont="1" applyBorder="1" applyAlignment="1" applyProtection="1">
      <alignment wrapText="1"/>
    </xf>
    <xf numFmtId="3" fontId="9" fillId="0" borderId="5" xfId="0" applyNumberFormat="1" applyFont="1" applyBorder="1" applyAlignment="1" applyProtection="1">
      <alignment horizontal="right" wrapText="1" indent="1"/>
    </xf>
    <xf numFmtId="0" fontId="9" fillId="0" borderId="19" xfId="0" applyFont="1" applyBorder="1" applyAlignment="1" applyProtection="1">
      <alignment wrapText="1"/>
    </xf>
    <xf numFmtId="0" fontId="9" fillId="0" borderId="20" xfId="0" applyFont="1" applyBorder="1" applyAlignment="1" applyProtection="1">
      <alignment wrapText="1"/>
    </xf>
    <xf numFmtId="3" fontId="9" fillId="0" borderId="21" xfId="0" applyNumberFormat="1" applyFont="1" applyBorder="1" applyAlignment="1" applyProtection="1">
      <alignment horizontal="right" wrapText="1" inden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vertical="center" wrapText="1"/>
    </xf>
    <xf numFmtId="49" fontId="6" fillId="0" borderId="22" xfId="1" applyNumberFormat="1" applyFont="1" applyFill="1" applyBorder="1" applyAlignment="1" applyProtection="1">
      <alignment horizontal="left" vertical="center" wrapText="1" indent="1"/>
    </xf>
    <xf numFmtId="0" fontId="6" fillId="0" borderId="23" xfId="1" applyFont="1" applyFill="1" applyBorder="1" applyAlignment="1" applyProtection="1">
      <alignment horizontal="left" vertical="center" wrapText="1" indent="1"/>
    </xf>
    <xf numFmtId="3" fontId="6" fillId="0" borderId="8" xfId="1" applyNumberFormat="1" applyFont="1" applyFill="1" applyBorder="1" applyAlignment="1" applyProtection="1">
      <alignment horizontal="right" vertical="center" wrapText="1" indent="1"/>
    </xf>
    <xf numFmtId="0" fontId="6" fillId="0" borderId="14" xfId="1" applyFont="1" applyFill="1" applyBorder="1" applyAlignment="1" applyProtection="1">
      <alignment horizontal="left" vertical="center" wrapText="1" indent="1"/>
    </xf>
    <xf numFmtId="3" fontId="6" fillId="0" borderId="14" xfId="1" applyNumberFormat="1" applyFont="1" applyFill="1" applyBorder="1" applyAlignment="1" applyProtection="1">
      <alignment horizontal="right" vertical="center" wrapText="1" indent="1"/>
    </xf>
    <xf numFmtId="3" fontId="6" fillId="0" borderId="17" xfId="1" applyNumberFormat="1" applyFont="1" applyFill="1" applyBorder="1" applyAlignment="1" applyProtection="1">
      <alignment horizontal="right" vertical="center" wrapText="1" indent="1"/>
    </xf>
    <xf numFmtId="0" fontId="6" fillId="0" borderId="24" xfId="1" applyFont="1" applyFill="1" applyBorder="1" applyAlignment="1" applyProtection="1">
      <alignment horizontal="left" vertical="center" wrapText="1" indent="1"/>
    </xf>
    <xf numFmtId="3" fontId="6" fillId="0" borderId="11" xfId="1" applyNumberFormat="1" applyFont="1" applyFill="1" applyBorder="1" applyAlignment="1" applyProtection="1">
      <alignment horizontal="right" vertical="center" wrapText="1" indent="1"/>
    </xf>
    <xf numFmtId="0" fontId="6" fillId="0" borderId="0" xfId="1" applyFont="1" applyFill="1" applyBorder="1" applyAlignment="1" applyProtection="1">
      <alignment horizontal="left" vertical="center" wrapText="1" indent="1"/>
    </xf>
    <xf numFmtId="3" fontId="6" fillId="0" borderId="12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6"/>
    </xf>
    <xf numFmtId="0" fontId="6" fillId="0" borderId="14" xfId="1" applyFont="1" applyFill="1" applyBorder="1" applyAlignment="1" applyProtection="1">
      <alignment horizontal="left" indent="6"/>
    </xf>
    <xf numFmtId="0" fontId="6" fillId="0" borderId="14" xfId="1" applyFont="1" applyFill="1" applyBorder="1" applyAlignment="1" applyProtection="1">
      <alignment horizontal="left" vertical="center" wrapText="1" indent="6"/>
    </xf>
    <xf numFmtId="49" fontId="6" fillId="0" borderId="25" xfId="1" applyNumberFormat="1" applyFont="1" applyFill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1"/>
    </xf>
    <xf numFmtId="49" fontId="6" fillId="0" borderId="19" xfId="1" applyNumberFormat="1" applyFont="1" applyFill="1" applyBorder="1" applyAlignment="1" applyProtection="1">
      <alignment horizontal="left" vertical="center" wrapText="1" indent="1"/>
    </xf>
    <xf numFmtId="3" fontId="6" fillId="0" borderId="26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vertical="center" wrapText="1" indent="1"/>
    </xf>
    <xf numFmtId="3" fontId="8" fillId="0" borderId="14" xfId="0" applyNumberFormat="1" applyFont="1" applyBorder="1" applyAlignment="1" applyProtection="1">
      <alignment horizontal="right" vertical="center" wrapText="1" indent="1"/>
    </xf>
    <xf numFmtId="0" fontId="8" fillId="0" borderId="14" xfId="0" applyFont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6"/>
    </xf>
    <xf numFmtId="0" fontId="10" fillId="0" borderId="3" xfId="1" applyFont="1" applyFill="1" applyBorder="1" applyAlignment="1" applyProtection="1">
      <alignment horizontal="left" vertical="center" wrapText="1" indent="1"/>
    </xf>
    <xf numFmtId="3" fontId="10" fillId="0" borderId="5" xfId="1" applyNumberFormat="1" applyFont="1" applyFill="1" applyBorder="1" applyAlignment="1" applyProtection="1">
      <alignment horizontal="right" vertical="center" wrapText="1" indent="1"/>
    </xf>
    <xf numFmtId="3" fontId="6" fillId="0" borderId="27" xfId="1" applyNumberFormat="1" applyFont="1" applyFill="1" applyBorder="1" applyAlignment="1" applyProtection="1">
      <alignment horizontal="right" vertical="center" wrapText="1" indent="1"/>
    </xf>
    <xf numFmtId="0" fontId="6" fillId="0" borderId="28" xfId="1" applyFont="1" applyFill="1" applyBorder="1" applyAlignment="1" applyProtection="1">
      <alignment horizontal="left" vertical="center" wrapText="1" indent="1"/>
    </xf>
    <xf numFmtId="3" fontId="6" fillId="0" borderId="0" xfId="1" applyNumberFormat="1" applyFont="1" applyFill="1" applyBorder="1" applyAlignment="1" applyProtection="1">
      <alignment horizontal="right" vertical="center" wrapText="1" indent="1"/>
    </xf>
    <xf numFmtId="0" fontId="10" fillId="0" borderId="3" xfId="1" applyFont="1" applyFill="1" applyBorder="1" applyAlignment="1" applyProtection="1">
      <alignment horizontal="right" vertical="center" wrapText="1" indent="2"/>
    </xf>
    <xf numFmtId="0" fontId="9" fillId="0" borderId="19" xfId="0" applyFont="1" applyBorder="1" applyAlignment="1" applyProtection="1">
      <alignment horizontal="left" vertical="center" wrapText="1" indent="1"/>
    </xf>
    <xf numFmtId="0" fontId="12" fillId="0" borderId="20" xfId="0" applyFont="1" applyBorder="1" applyAlignment="1" applyProtection="1">
      <alignment horizontal="left" vertical="center" wrapText="1" indent="1"/>
    </xf>
    <xf numFmtId="3" fontId="12" fillId="0" borderId="21" xfId="0" applyNumberFormat="1" applyFont="1" applyBorder="1" applyAlignment="1" applyProtection="1">
      <alignment horizontal="right" vertical="center" wrapText="1" indent="1"/>
    </xf>
    <xf numFmtId="0" fontId="1" fillId="0" borderId="30" xfId="1" applyFont="1" applyFill="1" applyBorder="1" applyProtection="1"/>
    <xf numFmtId="0" fontId="1" fillId="0" borderId="0" xfId="1" applyFont="1" applyFill="1" applyBorder="1" applyProtection="1"/>
    <xf numFmtId="3" fontId="8" fillId="0" borderId="32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vertical="center" wrapText="1" indent="1"/>
    </xf>
    <xf numFmtId="3" fontId="8" fillId="0" borderId="33" xfId="0" applyNumberFormat="1" applyFont="1" applyBorder="1" applyAlignment="1" applyProtection="1">
      <alignment horizontal="right" wrapText="1" indent="1"/>
    </xf>
    <xf numFmtId="3" fontId="8" fillId="0" borderId="34" xfId="0" applyNumberFormat="1" applyFont="1" applyBorder="1" applyAlignment="1" applyProtection="1">
      <alignment horizontal="right" wrapText="1" indent="1"/>
    </xf>
    <xf numFmtId="3" fontId="6" fillId="0" borderId="9" xfId="1" applyNumberFormat="1" applyFont="1" applyFill="1" applyBorder="1" applyAlignment="1" applyProtection="1">
      <alignment horizontal="right" vertical="center" wrapText="1" indent="1"/>
    </xf>
    <xf numFmtId="3" fontId="6" fillId="0" borderId="33" xfId="1" applyNumberFormat="1" applyFont="1" applyFill="1" applyBorder="1" applyAlignment="1" applyProtection="1">
      <alignment horizontal="right" vertical="center" wrapText="1" indent="1"/>
    </xf>
    <xf numFmtId="3" fontId="6" fillId="0" borderId="34" xfId="1" applyNumberFormat="1" applyFont="1" applyFill="1" applyBorder="1" applyAlignment="1" applyProtection="1">
      <alignment horizontal="right" vertical="center" wrapText="1" indent="1"/>
    </xf>
    <xf numFmtId="3" fontId="6" fillId="0" borderId="32" xfId="1" applyNumberFormat="1" applyFont="1" applyFill="1" applyBorder="1" applyAlignment="1" applyProtection="1">
      <alignment horizontal="right" vertical="center" wrapText="1" indent="1"/>
    </xf>
    <xf numFmtId="3" fontId="6" fillId="0" borderId="36" xfId="1" applyNumberFormat="1" applyFont="1" applyFill="1" applyBorder="1" applyAlignment="1" applyProtection="1">
      <alignment horizontal="right" vertical="center" wrapText="1" indent="1"/>
    </xf>
    <xf numFmtId="3" fontId="8" fillId="0" borderId="33" xfId="0" applyNumberFormat="1" applyFont="1" applyBorder="1" applyAlignment="1" applyProtection="1">
      <alignment horizontal="right" vertical="center" wrapText="1" indent="1"/>
    </xf>
    <xf numFmtId="3" fontId="6" fillId="0" borderId="37" xfId="1" applyNumberFormat="1" applyFont="1" applyFill="1" applyBorder="1" applyAlignment="1" applyProtection="1">
      <alignment horizontal="right" vertical="center" wrapText="1" indent="1"/>
    </xf>
    <xf numFmtId="3" fontId="6" fillId="0" borderId="29" xfId="1" applyNumberFormat="1" applyFont="1" applyFill="1" applyBorder="1" applyAlignment="1" applyProtection="1">
      <alignment horizontal="right" vertical="center" wrapText="1" indent="1"/>
    </xf>
    <xf numFmtId="0" fontId="10" fillId="0" borderId="4" xfId="1" applyFont="1" applyFill="1" applyBorder="1" applyAlignment="1" applyProtection="1">
      <alignment horizontal="right" vertical="center" wrapText="1" indent="2"/>
    </xf>
    <xf numFmtId="3" fontId="12" fillId="0" borderId="35" xfId="0" applyNumberFormat="1" applyFont="1" applyBorder="1" applyAlignment="1" applyProtection="1">
      <alignment horizontal="right" vertical="center" wrapText="1" indent="1"/>
    </xf>
    <xf numFmtId="0" fontId="5" fillId="0" borderId="5" xfId="1" applyFont="1" applyFill="1" applyBorder="1" applyAlignment="1" applyProtection="1">
      <alignment vertical="center" wrapText="1"/>
    </xf>
    <xf numFmtId="164" fontId="3" fillId="0" borderId="1" xfId="1" applyNumberFormat="1" applyFont="1" applyFill="1" applyBorder="1" applyAlignment="1" applyProtection="1">
      <alignment horizontal="left" vertical="center"/>
    </xf>
    <xf numFmtId="0" fontId="13" fillId="0" borderId="30" xfId="1" applyFont="1" applyFill="1" applyBorder="1" applyAlignment="1" applyProtection="1"/>
    <xf numFmtId="0" fontId="13" fillId="0" borderId="0" xfId="1" applyFont="1" applyFill="1" applyBorder="1" applyAlignment="1" applyProtection="1"/>
    <xf numFmtId="3" fontId="8" fillId="0" borderId="41" xfId="0" applyNumberFormat="1" applyFont="1" applyBorder="1" applyAlignment="1" applyProtection="1">
      <alignment horizontal="right" wrapText="1" indent="1"/>
    </xf>
    <xf numFmtId="0" fontId="9" fillId="0" borderId="0" xfId="0" applyFont="1" applyBorder="1" applyAlignment="1" applyProtection="1">
      <alignment wrapText="1"/>
    </xf>
    <xf numFmtId="3" fontId="9" fillId="0" borderId="0" xfId="0" applyNumberFormat="1" applyFont="1" applyBorder="1" applyAlignment="1" applyProtection="1">
      <alignment horizontal="right" wrapText="1" indent="1"/>
    </xf>
    <xf numFmtId="3" fontId="8" fillId="0" borderId="0" xfId="0" applyNumberFormat="1" applyFont="1" applyBorder="1" applyAlignment="1" applyProtection="1">
      <alignment horizontal="right" wrapText="1" indent="1"/>
    </xf>
    <xf numFmtId="3" fontId="5" fillId="0" borderId="40" xfId="1" applyNumberFormat="1" applyFont="1" applyFill="1" applyBorder="1" applyAlignment="1" applyProtection="1">
      <alignment horizontal="center" vertical="center" wrapText="1"/>
    </xf>
    <xf numFmtId="3" fontId="5" fillId="0" borderId="38" xfId="1" applyNumberFormat="1" applyFont="1" applyFill="1" applyBorder="1" applyAlignment="1" applyProtection="1">
      <alignment horizontal="center" vertical="center" wrapText="1"/>
    </xf>
    <xf numFmtId="3" fontId="5" fillId="0" borderId="31" xfId="1" applyNumberFormat="1" applyFont="1" applyFill="1" applyBorder="1" applyAlignment="1" applyProtection="1">
      <alignment horizontal="center" vertical="center" wrapText="1"/>
    </xf>
    <xf numFmtId="3" fontId="5" fillId="0" borderId="39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right" vertical="center"/>
    </xf>
    <xf numFmtId="164" fontId="3" fillId="0" borderId="3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right"/>
    </xf>
    <xf numFmtId="0" fontId="15" fillId="0" borderId="0" xfId="0" applyFont="1" applyAlignment="1">
      <alignment horizont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0237-9B4C-4CD4-A084-5A4ED25A6B15}">
  <dimension ref="B1:G154"/>
  <sheetViews>
    <sheetView tabSelected="1" topLeftCell="A73" workbookViewId="0">
      <selection activeCell="I73" sqref="I73"/>
    </sheetView>
  </sheetViews>
  <sheetFormatPr defaultRowHeight="12.75" x14ac:dyDescent="0.2"/>
  <cols>
    <col min="1" max="1" width="4.1640625" customWidth="1"/>
    <col min="2" max="2" width="7.1640625" bestFit="1" customWidth="1"/>
    <col min="3" max="3" width="56.33203125" bestFit="1" customWidth="1"/>
    <col min="4" max="5" width="14.33203125" bestFit="1" customWidth="1"/>
    <col min="6" max="6" width="12.6640625" bestFit="1" customWidth="1"/>
    <col min="7" max="7" width="7.1640625" bestFit="1" customWidth="1"/>
  </cols>
  <sheetData>
    <row r="1" spans="2:7" ht="24" customHeight="1" x14ac:dyDescent="0.3">
      <c r="B1" s="97" t="s">
        <v>234</v>
      </c>
      <c r="C1" s="97"/>
      <c r="D1" s="97"/>
      <c r="E1" s="97"/>
      <c r="F1" s="97"/>
      <c r="G1" s="97"/>
    </row>
    <row r="2" spans="2:7" ht="28.5" customHeight="1" x14ac:dyDescent="0.3">
      <c r="C2" s="103" t="s">
        <v>238</v>
      </c>
      <c r="D2" s="103"/>
      <c r="E2" s="103"/>
      <c r="F2" s="103"/>
    </row>
    <row r="3" spans="2:7" ht="15.75" x14ac:dyDescent="0.25">
      <c r="B3" s="98" t="s">
        <v>0</v>
      </c>
      <c r="C3" s="98"/>
      <c r="D3" s="98"/>
      <c r="E3" s="98"/>
      <c r="F3" s="1"/>
      <c r="G3" s="1"/>
    </row>
    <row r="4" spans="2:7" ht="38.25" customHeight="1" thickBot="1" x14ac:dyDescent="0.25">
      <c r="B4" s="99" t="s">
        <v>229</v>
      </c>
      <c r="C4" s="99"/>
      <c r="D4" s="99"/>
      <c r="E4" s="99"/>
      <c r="F4" s="99"/>
      <c r="G4" s="99"/>
    </row>
    <row r="5" spans="2:7" ht="39" customHeight="1" thickBot="1" x14ac:dyDescent="0.25">
      <c r="B5" s="2" t="s">
        <v>1</v>
      </c>
      <c r="C5" s="3" t="s">
        <v>2</v>
      </c>
      <c r="D5" s="4" t="s">
        <v>235</v>
      </c>
      <c r="E5" s="4" t="s">
        <v>236</v>
      </c>
      <c r="F5" s="4" t="s">
        <v>232</v>
      </c>
      <c r="G5" s="4" t="s">
        <v>233</v>
      </c>
    </row>
    <row r="6" spans="2:7" ht="12" customHeight="1" thickBot="1" x14ac:dyDescent="0.25">
      <c r="B6" s="5"/>
      <c r="C6" s="6" t="s">
        <v>3</v>
      </c>
      <c r="D6" s="7" t="s">
        <v>4</v>
      </c>
      <c r="E6" s="7" t="s">
        <v>230</v>
      </c>
      <c r="F6" s="7" t="s">
        <v>231</v>
      </c>
      <c r="G6" s="7" t="s">
        <v>237</v>
      </c>
    </row>
    <row r="7" spans="2:7" ht="12" customHeight="1" thickBot="1" x14ac:dyDescent="0.25">
      <c r="B7" s="8" t="s">
        <v>5</v>
      </c>
      <c r="C7" s="9" t="s">
        <v>6</v>
      </c>
      <c r="D7" s="10">
        <f>SUM(D8:D13)</f>
        <v>254619191</v>
      </c>
      <c r="E7" s="10">
        <f>SUM(E8:E13)</f>
        <v>305418977</v>
      </c>
      <c r="F7" s="10">
        <f>SUM(F8:F13)</f>
        <v>305418977</v>
      </c>
      <c r="G7" s="11"/>
    </row>
    <row r="8" spans="2:7" ht="12" customHeight="1" x14ac:dyDescent="0.2">
      <c r="B8" s="13" t="s">
        <v>7</v>
      </c>
      <c r="C8" s="14" t="s">
        <v>8</v>
      </c>
      <c r="D8" s="15">
        <v>96087458</v>
      </c>
      <c r="E8" s="71">
        <v>97777207</v>
      </c>
      <c r="F8" s="71">
        <v>97777207</v>
      </c>
      <c r="G8" s="71">
        <f>E8/F8*100</f>
        <v>100</v>
      </c>
    </row>
    <row r="9" spans="2:7" ht="12" customHeight="1" x14ac:dyDescent="0.2">
      <c r="B9" s="16" t="s">
        <v>9</v>
      </c>
      <c r="C9" s="17" t="s">
        <v>10</v>
      </c>
      <c r="D9" s="15"/>
      <c r="E9" s="71"/>
      <c r="F9" s="71"/>
      <c r="G9" s="71">
        <v>0</v>
      </c>
    </row>
    <row r="10" spans="2:7" ht="12" customHeight="1" x14ac:dyDescent="0.2">
      <c r="B10" s="16" t="s">
        <v>11</v>
      </c>
      <c r="C10" s="17" t="s">
        <v>12</v>
      </c>
      <c r="D10" s="15">
        <v>154644003</v>
      </c>
      <c r="E10" s="71">
        <v>170140930</v>
      </c>
      <c r="F10" s="71">
        <v>170140930</v>
      </c>
      <c r="G10" s="71">
        <f>E10/F10*100</f>
        <v>100</v>
      </c>
    </row>
    <row r="11" spans="2:7" ht="12" customHeight="1" x14ac:dyDescent="0.2">
      <c r="B11" s="16" t="s">
        <v>13</v>
      </c>
      <c r="C11" s="17" t="s">
        <v>14</v>
      </c>
      <c r="D11" s="15">
        <v>3887730</v>
      </c>
      <c r="E11" s="71">
        <v>4019730</v>
      </c>
      <c r="F11" s="71">
        <v>4019730</v>
      </c>
      <c r="G11" s="71">
        <f>E11/F11*100</f>
        <v>100</v>
      </c>
    </row>
    <row r="12" spans="2:7" ht="12" customHeight="1" x14ac:dyDescent="0.2">
      <c r="B12" s="16" t="s">
        <v>15</v>
      </c>
      <c r="C12" s="17" t="s">
        <v>16</v>
      </c>
      <c r="D12" s="15"/>
      <c r="E12" s="71">
        <v>32446620</v>
      </c>
      <c r="F12" s="71">
        <v>32446620</v>
      </c>
      <c r="G12" s="71">
        <f>E12/F12*100</f>
        <v>100</v>
      </c>
    </row>
    <row r="13" spans="2:7" ht="12" customHeight="1" thickBot="1" x14ac:dyDescent="0.25">
      <c r="B13" s="19" t="s">
        <v>17</v>
      </c>
      <c r="C13" s="20" t="s">
        <v>239</v>
      </c>
      <c r="D13" s="15"/>
      <c r="E13" s="71">
        <v>1034490</v>
      </c>
      <c r="F13" s="71">
        <v>1034490</v>
      </c>
      <c r="G13" s="71">
        <f>E13/F13*100</f>
        <v>100</v>
      </c>
    </row>
    <row r="14" spans="2:7" ht="21.75" thickBot="1" x14ac:dyDescent="0.25">
      <c r="B14" s="8" t="s">
        <v>18</v>
      </c>
      <c r="C14" s="22" t="s">
        <v>19</v>
      </c>
      <c r="D14" s="23">
        <f>SUM(D19)</f>
        <v>219500000</v>
      </c>
      <c r="E14" s="23">
        <f t="shared" ref="E14:F14" si="0">SUM(E19)</f>
        <v>180837947</v>
      </c>
      <c r="F14" s="23">
        <f t="shared" si="0"/>
        <v>180553787</v>
      </c>
      <c r="G14" s="72">
        <f t="shared" ref="G14" si="1">SUM(G17:G20)</f>
        <v>99.842864838539668</v>
      </c>
    </row>
    <row r="15" spans="2:7" ht="12" customHeight="1" x14ac:dyDescent="0.2">
      <c r="B15" s="13" t="s">
        <v>20</v>
      </c>
      <c r="C15" s="14" t="s">
        <v>21</v>
      </c>
      <c r="D15" s="15"/>
      <c r="E15" s="71"/>
      <c r="F15" s="71"/>
      <c r="G15" s="71"/>
    </row>
    <row r="16" spans="2:7" ht="12" customHeight="1" x14ac:dyDescent="0.2">
      <c r="B16" s="16" t="s">
        <v>22</v>
      </c>
      <c r="C16" s="17" t="s">
        <v>23</v>
      </c>
      <c r="D16" s="15"/>
      <c r="E16" s="71"/>
      <c r="F16" s="71"/>
      <c r="G16" s="71"/>
    </row>
    <row r="17" spans="2:7" ht="12" customHeight="1" x14ac:dyDescent="0.2">
      <c r="B17" s="16" t="s">
        <v>24</v>
      </c>
      <c r="C17" s="17" t="s">
        <v>25</v>
      </c>
      <c r="D17" s="15"/>
      <c r="E17" s="71"/>
      <c r="F17" s="71"/>
      <c r="G17" s="71"/>
    </row>
    <row r="18" spans="2:7" ht="12" customHeight="1" x14ac:dyDescent="0.2">
      <c r="B18" s="16" t="s">
        <v>26</v>
      </c>
      <c r="C18" s="17" t="s">
        <v>27</v>
      </c>
      <c r="D18" s="15"/>
      <c r="E18" s="71"/>
      <c r="F18" s="71"/>
      <c r="G18" s="71"/>
    </row>
    <row r="19" spans="2:7" ht="12" customHeight="1" x14ac:dyDescent="0.2">
      <c r="B19" s="16" t="s">
        <v>28</v>
      </c>
      <c r="C19" s="17" t="s">
        <v>29</v>
      </c>
      <c r="D19" s="15">
        <v>219500000</v>
      </c>
      <c r="E19" s="71">
        <v>180837947</v>
      </c>
      <c r="F19" s="71">
        <v>180553787</v>
      </c>
      <c r="G19" s="71">
        <f>F19/E19*100</f>
        <v>99.842864838539668</v>
      </c>
    </row>
    <row r="20" spans="2:7" ht="12" customHeight="1" thickBot="1" x14ac:dyDescent="0.25">
      <c r="B20" s="19" t="s">
        <v>30</v>
      </c>
      <c r="C20" s="20" t="s">
        <v>31</v>
      </c>
      <c r="D20" s="15"/>
      <c r="E20" s="71"/>
      <c r="F20" s="71"/>
      <c r="G20" s="71"/>
    </row>
    <row r="21" spans="2:7" ht="21.75" thickBot="1" x14ac:dyDescent="0.25">
      <c r="B21" s="8" t="s">
        <v>32</v>
      </c>
      <c r="C21" s="9" t="s">
        <v>33</v>
      </c>
      <c r="D21" s="11"/>
      <c r="E21" s="11">
        <f>SUM(E22)</f>
        <v>72500000</v>
      </c>
      <c r="F21" s="11">
        <f>SUM(F22)</f>
        <v>72500000</v>
      </c>
      <c r="G21" s="11">
        <f>SUM(G24:G26)</f>
        <v>0</v>
      </c>
    </row>
    <row r="22" spans="2:7" ht="12" customHeight="1" x14ac:dyDescent="0.2">
      <c r="B22" s="13" t="s">
        <v>34</v>
      </c>
      <c r="C22" s="14" t="s">
        <v>35</v>
      </c>
      <c r="D22" s="15"/>
      <c r="E22" s="71">
        <v>72500000</v>
      </c>
      <c r="F22" s="71">
        <v>72500000</v>
      </c>
      <c r="G22" s="71"/>
    </row>
    <row r="23" spans="2:7" ht="12" customHeight="1" x14ac:dyDescent="0.2">
      <c r="B23" s="16" t="s">
        <v>36</v>
      </c>
      <c r="C23" s="17" t="s">
        <v>37</v>
      </c>
      <c r="D23" s="18"/>
      <c r="E23" s="73"/>
      <c r="F23" s="73"/>
      <c r="G23" s="73"/>
    </row>
    <row r="24" spans="2:7" ht="12" customHeight="1" x14ac:dyDescent="0.2">
      <c r="B24" s="16" t="s">
        <v>38</v>
      </c>
      <c r="C24" s="17" t="s">
        <v>39</v>
      </c>
      <c r="D24" s="18"/>
      <c r="E24" s="73"/>
      <c r="F24" s="73"/>
      <c r="G24" s="73"/>
    </row>
    <row r="25" spans="2:7" ht="12" customHeight="1" x14ac:dyDescent="0.2">
      <c r="B25" s="16" t="s">
        <v>40</v>
      </c>
      <c r="C25" s="17" t="s">
        <v>41</v>
      </c>
      <c r="D25" s="18"/>
      <c r="E25" s="73"/>
      <c r="F25" s="73"/>
      <c r="G25" s="73"/>
    </row>
    <row r="26" spans="2:7" ht="12" customHeight="1" thickBot="1" x14ac:dyDescent="0.25">
      <c r="B26" s="16" t="s">
        <v>42</v>
      </c>
      <c r="C26" s="17" t="s">
        <v>43</v>
      </c>
      <c r="D26" s="18"/>
      <c r="E26" s="73"/>
      <c r="F26" s="73"/>
      <c r="G26" s="71"/>
    </row>
    <row r="27" spans="2:7" ht="12" customHeight="1" thickBot="1" x14ac:dyDescent="0.25">
      <c r="B27" s="8" t="s">
        <v>44</v>
      </c>
      <c r="C27" s="9" t="s">
        <v>45</v>
      </c>
      <c r="D27" s="10">
        <f>SUM(D28:D34)</f>
        <v>6000000</v>
      </c>
      <c r="E27" s="10">
        <f t="shared" ref="E27:F27" si="2">SUM(E28:E34)</f>
        <v>13000000</v>
      </c>
      <c r="F27" s="10">
        <f t="shared" si="2"/>
        <v>11497742</v>
      </c>
      <c r="G27" s="71">
        <f>F27/E27*100</f>
        <v>88.444169230769234</v>
      </c>
    </row>
    <row r="28" spans="2:7" ht="12" customHeight="1" x14ac:dyDescent="0.2">
      <c r="B28" s="13" t="s">
        <v>46</v>
      </c>
      <c r="C28" s="14" t="s">
        <v>47</v>
      </c>
      <c r="D28" s="15"/>
      <c r="E28" s="71"/>
      <c r="F28" s="71"/>
      <c r="G28" s="71"/>
    </row>
    <row r="29" spans="2:7" ht="12" customHeight="1" x14ac:dyDescent="0.2">
      <c r="B29" s="16" t="s">
        <v>48</v>
      </c>
      <c r="C29" s="17" t="s">
        <v>49</v>
      </c>
      <c r="D29" s="15"/>
      <c r="E29" s="71"/>
      <c r="F29" s="71"/>
      <c r="G29" s="71"/>
    </row>
    <row r="30" spans="2:7" ht="12" customHeight="1" x14ac:dyDescent="0.2">
      <c r="B30" s="16" t="s">
        <v>50</v>
      </c>
      <c r="C30" s="17" t="s">
        <v>51</v>
      </c>
      <c r="D30" s="15"/>
      <c r="E30" s="71"/>
      <c r="F30" s="71"/>
      <c r="G30" s="71"/>
    </row>
    <row r="31" spans="2:7" ht="12" customHeight="1" x14ac:dyDescent="0.2">
      <c r="B31" s="16" t="s">
        <v>52</v>
      </c>
      <c r="C31" s="25" t="s">
        <v>53</v>
      </c>
      <c r="D31" s="15">
        <v>5000000</v>
      </c>
      <c r="E31" s="71">
        <v>9500000</v>
      </c>
      <c r="F31" s="71">
        <v>9450654</v>
      </c>
      <c r="G31" s="71">
        <f>F31/E31*100</f>
        <v>99.480568421052624</v>
      </c>
    </row>
    <row r="32" spans="2:7" ht="12" customHeight="1" x14ac:dyDescent="0.2">
      <c r="B32" s="16" t="s">
        <v>54</v>
      </c>
      <c r="C32" s="17" t="s">
        <v>55</v>
      </c>
      <c r="D32" s="15">
        <v>1000000</v>
      </c>
      <c r="E32" s="71">
        <v>3000000</v>
      </c>
      <c r="F32" s="71">
        <v>1994926</v>
      </c>
      <c r="G32" s="71">
        <f>F32/E32*100</f>
        <v>66.497533333333337</v>
      </c>
    </row>
    <row r="33" spans="2:7" ht="12" customHeight="1" x14ac:dyDescent="0.2">
      <c r="B33" s="16" t="s">
        <v>56</v>
      </c>
      <c r="C33" s="17" t="s">
        <v>57</v>
      </c>
      <c r="D33" s="15"/>
      <c r="E33" s="71"/>
      <c r="F33" s="71"/>
      <c r="G33" s="71"/>
    </row>
    <row r="34" spans="2:7" ht="12" customHeight="1" thickBot="1" x14ac:dyDescent="0.25">
      <c r="B34" s="19" t="s">
        <v>58</v>
      </c>
      <c r="C34" s="20" t="s">
        <v>59</v>
      </c>
      <c r="D34" s="15"/>
      <c r="E34" s="71">
        <v>500000</v>
      </c>
      <c r="F34" s="71">
        <v>52162</v>
      </c>
      <c r="G34" s="71">
        <f>F34/E34*100</f>
        <v>10.432399999999999</v>
      </c>
    </row>
    <row r="35" spans="2:7" ht="12" customHeight="1" thickBot="1" x14ac:dyDescent="0.25">
      <c r="B35" s="8" t="s">
        <v>60</v>
      </c>
      <c r="C35" s="9" t="s">
        <v>61</v>
      </c>
      <c r="D35" s="10">
        <f>SUM(D36:D46)</f>
        <v>3024000</v>
      </c>
      <c r="E35" s="10">
        <f t="shared" ref="E35:F35" si="3">SUM(E36:E46)</f>
        <v>3324000</v>
      </c>
      <c r="F35" s="10">
        <f t="shared" si="3"/>
        <v>5107152</v>
      </c>
      <c r="G35" s="71">
        <f>F35/E35*100</f>
        <v>153.64476534296031</v>
      </c>
    </row>
    <row r="36" spans="2:7" ht="12" customHeight="1" x14ac:dyDescent="0.2">
      <c r="B36" s="13" t="s">
        <v>62</v>
      </c>
      <c r="C36" s="14" t="s">
        <v>63</v>
      </c>
      <c r="D36" s="15"/>
      <c r="E36" s="71"/>
      <c r="F36" s="71">
        <v>652728</v>
      </c>
      <c r="G36" s="71"/>
    </row>
    <row r="37" spans="2:7" ht="12" customHeight="1" x14ac:dyDescent="0.2">
      <c r="B37" s="16" t="s">
        <v>64</v>
      </c>
      <c r="C37" s="17" t="s">
        <v>65</v>
      </c>
      <c r="D37" s="15">
        <v>1200000</v>
      </c>
      <c r="E37" s="71">
        <v>1200000</v>
      </c>
      <c r="F37" s="71">
        <v>462539</v>
      </c>
      <c r="G37" s="71">
        <f>F37/E37*100</f>
        <v>38.544916666666666</v>
      </c>
    </row>
    <row r="38" spans="2:7" ht="12" customHeight="1" x14ac:dyDescent="0.2">
      <c r="B38" s="16" t="s">
        <v>66</v>
      </c>
      <c r="C38" s="17" t="s">
        <v>67</v>
      </c>
      <c r="D38" s="15"/>
      <c r="E38" s="71"/>
      <c r="F38" s="71"/>
      <c r="G38" s="71"/>
    </row>
    <row r="39" spans="2:7" ht="12" customHeight="1" x14ac:dyDescent="0.2">
      <c r="B39" s="16" t="s">
        <v>68</v>
      </c>
      <c r="C39" s="17" t="s">
        <v>69</v>
      </c>
      <c r="D39" s="15"/>
      <c r="E39" s="71"/>
      <c r="F39" s="71"/>
      <c r="G39" s="71"/>
    </row>
    <row r="40" spans="2:7" ht="12" customHeight="1" x14ac:dyDescent="0.2">
      <c r="B40" s="16" t="s">
        <v>70</v>
      </c>
      <c r="C40" s="17" t="s">
        <v>71</v>
      </c>
      <c r="D40" s="15"/>
      <c r="E40" s="71"/>
      <c r="F40" s="71"/>
      <c r="G40" s="71"/>
    </row>
    <row r="41" spans="2:7" ht="12" customHeight="1" x14ac:dyDescent="0.2">
      <c r="B41" s="16" t="s">
        <v>72</v>
      </c>
      <c r="C41" s="17" t="s">
        <v>73</v>
      </c>
      <c r="D41" s="15">
        <v>1500000</v>
      </c>
      <c r="E41" s="71">
        <v>1800000</v>
      </c>
      <c r="F41" s="71">
        <v>1412781</v>
      </c>
      <c r="G41" s="71">
        <f>F41/E41*100</f>
        <v>78.487833333333327</v>
      </c>
    </row>
    <row r="42" spans="2:7" ht="12" customHeight="1" x14ac:dyDescent="0.2">
      <c r="B42" s="16" t="s">
        <v>74</v>
      </c>
      <c r="C42" s="17" t="s">
        <v>75</v>
      </c>
      <c r="D42" s="15">
        <v>324000</v>
      </c>
      <c r="E42" s="71">
        <v>324000</v>
      </c>
      <c r="F42" s="71">
        <v>178664</v>
      </c>
      <c r="G42" s="71">
        <f>F42/E42*100</f>
        <v>55.14320987654321</v>
      </c>
    </row>
    <row r="43" spans="2:7" ht="12" customHeight="1" x14ac:dyDescent="0.2">
      <c r="B43" s="16" t="s">
        <v>76</v>
      </c>
      <c r="C43" s="17" t="s">
        <v>77</v>
      </c>
      <c r="D43" s="15"/>
      <c r="E43" s="71"/>
      <c r="F43" s="71"/>
      <c r="G43" s="71"/>
    </row>
    <row r="44" spans="2:7" ht="12" customHeight="1" x14ac:dyDescent="0.2">
      <c r="B44" s="16" t="s">
        <v>78</v>
      </c>
      <c r="C44" s="17" t="s">
        <v>79</v>
      </c>
      <c r="D44" s="15"/>
      <c r="E44" s="71"/>
      <c r="F44" s="71"/>
      <c r="G44" s="71"/>
    </row>
    <row r="45" spans="2:7" ht="12" customHeight="1" x14ac:dyDescent="0.2">
      <c r="B45" s="16" t="s">
        <v>80</v>
      </c>
      <c r="C45" s="20" t="s">
        <v>81</v>
      </c>
      <c r="D45" s="15"/>
      <c r="E45" s="71"/>
      <c r="F45" s="71">
        <v>1987900</v>
      </c>
      <c r="G45" s="71"/>
    </row>
    <row r="46" spans="2:7" ht="12" customHeight="1" thickBot="1" x14ac:dyDescent="0.25">
      <c r="B46" s="16" t="s">
        <v>82</v>
      </c>
      <c r="C46" s="20" t="s">
        <v>83</v>
      </c>
      <c r="D46" s="15"/>
      <c r="E46" s="71"/>
      <c r="F46" s="71">
        <v>412540</v>
      </c>
      <c r="G46" s="71"/>
    </row>
    <row r="47" spans="2:7" ht="12" customHeight="1" thickBot="1" x14ac:dyDescent="0.25">
      <c r="B47" s="8" t="s">
        <v>84</v>
      </c>
      <c r="C47" s="9" t="s">
        <v>85</v>
      </c>
      <c r="D47" s="10"/>
      <c r="E47" s="11"/>
      <c r="F47" s="11"/>
      <c r="G47" s="11"/>
    </row>
    <row r="48" spans="2:7" ht="12" customHeight="1" x14ac:dyDescent="0.2">
      <c r="B48" s="13" t="s">
        <v>86</v>
      </c>
      <c r="C48" s="14" t="s">
        <v>87</v>
      </c>
      <c r="D48" s="15"/>
      <c r="E48" s="71"/>
      <c r="F48" s="71"/>
      <c r="G48" s="71"/>
    </row>
    <row r="49" spans="2:7" ht="12" customHeight="1" thickBot="1" x14ac:dyDescent="0.25">
      <c r="B49" s="16" t="s">
        <v>88</v>
      </c>
      <c r="C49" s="17" t="s">
        <v>89</v>
      </c>
      <c r="D49" s="15"/>
      <c r="E49" s="71"/>
      <c r="F49" s="71"/>
      <c r="G49" s="71"/>
    </row>
    <row r="50" spans="2:7" ht="12" customHeight="1" thickBot="1" x14ac:dyDescent="0.25">
      <c r="B50" s="8" t="s">
        <v>92</v>
      </c>
      <c r="C50" s="9" t="s">
        <v>93</v>
      </c>
      <c r="D50" s="10">
        <v>500000</v>
      </c>
      <c r="E50" s="11">
        <v>2848938</v>
      </c>
      <c r="F50" s="11">
        <v>2558765</v>
      </c>
      <c r="G50" s="11">
        <v>90</v>
      </c>
    </row>
    <row r="51" spans="2:7" ht="12" customHeight="1" thickBot="1" x14ac:dyDescent="0.25">
      <c r="B51" s="16" t="s">
        <v>94</v>
      </c>
      <c r="C51" s="17" t="s">
        <v>96</v>
      </c>
      <c r="D51" s="15">
        <v>500000</v>
      </c>
      <c r="E51" s="71">
        <v>2848938</v>
      </c>
      <c r="F51" s="71">
        <v>2558765</v>
      </c>
      <c r="G51" s="11">
        <v>90</v>
      </c>
    </row>
    <row r="52" spans="2:7" ht="12" customHeight="1" thickBot="1" x14ac:dyDescent="0.25">
      <c r="B52" s="8" t="s">
        <v>97</v>
      </c>
      <c r="C52" s="22" t="s">
        <v>98</v>
      </c>
      <c r="D52" s="23"/>
      <c r="E52" s="72"/>
      <c r="F52" s="72"/>
      <c r="G52" s="72">
        <v>0</v>
      </c>
    </row>
    <row r="53" spans="2:7" ht="12" customHeight="1" x14ac:dyDescent="0.2">
      <c r="B53" s="13" t="s">
        <v>99</v>
      </c>
      <c r="C53" s="14" t="s">
        <v>100</v>
      </c>
      <c r="D53" s="15"/>
      <c r="E53" s="71"/>
      <c r="F53" s="71"/>
      <c r="G53" s="71"/>
    </row>
    <row r="54" spans="2:7" ht="12" customHeight="1" x14ac:dyDescent="0.2">
      <c r="B54" s="16" t="s">
        <v>101</v>
      </c>
      <c r="C54" s="17" t="s">
        <v>102</v>
      </c>
      <c r="D54" s="18"/>
      <c r="E54" s="73"/>
      <c r="F54" s="73"/>
      <c r="G54" s="71"/>
    </row>
    <row r="55" spans="2:7" ht="12" customHeight="1" thickBot="1" x14ac:dyDescent="0.25">
      <c r="B55" s="16" t="s">
        <v>103</v>
      </c>
      <c r="C55" s="17" t="s">
        <v>104</v>
      </c>
      <c r="D55" s="18"/>
      <c r="E55" s="73"/>
      <c r="F55" s="73"/>
      <c r="G55" s="71">
        <v>0</v>
      </c>
    </row>
    <row r="56" spans="2:7" ht="12" customHeight="1" thickBot="1" x14ac:dyDescent="0.25">
      <c r="B56" s="8" t="s">
        <v>105</v>
      </c>
      <c r="C56" s="9" t="s">
        <v>106</v>
      </c>
      <c r="D56" s="10">
        <f>D7+D14+D21+D27+D35+D50</f>
        <v>483643191</v>
      </c>
      <c r="E56" s="10">
        <f t="shared" ref="E56:F56" si="4">E7+E14+E21+E27+E35+E50</f>
        <v>577929862</v>
      </c>
      <c r="F56" s="10">
        <f t="shared" si="4"/>
        <v>577636423</v>
      </c>
      <c r="G56" s="71">
        <f>F56/E56*100</f>
        <v>99.949225845678839</v>
      </c>
    </row>
    <row r="57" spans="2:7" ht="12" customHeight="1" thickBot="1" x14ac:dyDescent="0.25">
      <c r="B57" s="26" t="s">
        <v>107</v>
      </c>
      <c r="C57" s="22" t="s">
        <v>108</v>
      </c>
      <c r="D57" s="23">
        <v>25280729</v>
      </c>
      <c r="E57" s="72"/>
      <c r="F57" s="72"/>
      <c r="G57" s="71"/>
    </row>
    <row r="58" spans="2:7" ht="12" customHeight="1" x14ac:dyDescent="0.2">
      <c r="B58" s="13" t="s">
        <v>109</v>
      </c>
      <c r="C58" s="14" t="s">
        <v>110</v>
      </c>
      <c r="D58" s="15"/>
      <c r="E58" s="71"/>
      <c r="F58" s="71"/>
      <c r="G58" s="71"/>
    </row>
    <row r="59" spans="2:7" ht="12" customHeight="1" x14ac:dyDescent="0.2">
      <c r="B59" s="16" t="s">
        <v>111</v>
      </c>
      <c r="C59" s="17" t="s">
        <v>112</v>
      </c>
      <c r="D59" s="18"/>
      <c r="E59" s="73"/>
      <c r="F59" s="73"/>
      <c r="G59" s="71"/>
    </row>
    <row r="60" spans="2:7" ht="12" customHeight="1" thickBot="1" x14ac:dyDescent="0.25">
      <c r="B60" s="19" t="s">
        <v>113</v>
      </c>
      <c r="C60" s="27" t="s">
        <v>114</v>
      </c>
      <c r="D60" s="21">
        <v>25280729</v>
      </c>
      <c r="E60" s="74"/>
      <c r="F60" s="74"/>
      <c r="G60" s="71"/>
    </row>
    <row r="61" spans="2:7" ht="12" customHeight="1" thickBot="1" x14ac:dyDescent="0.25">
      <c r="B61" s="26" t="s">
        <v>115</v>
      </c>
      <c r="C61" s="22" t="s">
        <v>116</v>
      </c>
      <c r="D61" s="23"/>
      <c r="E61" s="72"/>
      <c r="F61" s="72"/>
      <c r="G61" s="71"/>
    </row>
    <row r="62" spans="2:7" ht="12" customHeight="1" x14ac:dyDescent="0.2">
      <c r="B62" s="13" t="s">
        <v>117</v>
      </c>
      <c r="C62" s="14" t="s">
        <v>118</v>
      </c>
      <c r="D62" s="15"/>
      <c r="E62" s="71"/>
      <c r="F62" s="71"/>
      <c r="G62" s="71"/>
    </row>
    <row r="63" spans="2:7" ht="12" customHeight="1" thickBot="1" x14ac:dyDescent="0.25">
      <c r="B63" s="16" t="s">
        <v>119</v>
      </c>
      <c r="C63" s="17" t="s">
        <v>120</v>
      </c>
      <c r="D63" s="18"/>
      <c r="E63" s="73"/>
      <c r="F63" s="73"/>
      <c r="G63" s="71"/>
    </row>
    <row r="64" spans="2:7" ht="12" customHeight="1" thickBot="1" x14ac:dyDescent="0.25">
      <c r="B64" s="26" t="s">
        <v>121</v>
      </c>
      <c r="C64" s="22" t="s">
        <v>122</v>
      </c>
      <c r="D64" s="23">
        <f>SUM(D65)</f>
        <v>57731480</v>
      </c>
      <c r="E64" s="23">
        <f>SUM(E65)</f>
        <v>81455048</v>
      </c>
      <c r="F64" s="23">
        <f>SUM(F65)</f>
        <v>81455048</v>
      </c>
      <c r="G64" s="71">
        <f>F64/E64*100</f>
        <v>100</v>
      </c>
    </row>
    <row r="65" spans="2:7" ht="12" customHeight="1" thickBot="1" x14ac:dyDescent="0.25">
      <c r="B65" s="13" t="s">
        <v>123</v>
      </c>
      <c r="C65" s="14" t="s">
        <v>124</v>
      </c>
      <c r="D65" s="15">
        <v>57731480</v>
      </c>
      <c r="E65" s="71">
        <v>81455048</v>
      </c>
      <c r="F65" s="71">
        <v>81455048</v>
      </c>
      <c r="G65" s="71">
        <f>F65/E65*100</f>
        <v>100</v>
      </c>
    </row>
    <row r="66" spans="2:7" ht="12" customHeight="1" thickBot="1" x14ac:dyDescent="0.25">
      <c r="B66" s="26" t="s">
        <v>125</v>
      </c>
      <c r="C66" s="22" t="s">
        <v>126</v>
      </c>
      <c r="D66" s="23"/>
      <c r="E66" s="72"/>
      <c r="F66" s="72">
        <v>11356611</v>
      </c>
      <c r="G66" s="71"/>
    </row>
    <row r="67" spans="2:7" ht="12" customHeight="1" x14ac:dyDescent="0.2">
      <c r="B67" s="13" t="s">
        <v>127</v>
      </c>
      <c r="C67" s="14" t="s">
        <v>128</v>
      </c>
      <c r="D67" s="15"/>
      <c r="E67" s="71"/>
      <c r="F67" s="71">
        <v>11356611</v>
      </c>
      <c r="G67" s="71"/>
    </row>
    <row r="68" spans="2:7" ht="12" customHeight="1" x14ac:dyDescent="0.2">
      <c r="B68" s="16" t="s">
        <v>129</v>
      </c>
      <c r="C68" s="17" t="s">
        <v>130</v>
      </c>
      <c r="D68" s="15"/>
      <c r="E68" s="71"/>
      <c r="F68" s="71"/>
      <c r="G68" s="71"/>
    </row>
    <row r="69" spans="2:7" ht="12" customHeight="1" thickBot="1" x14ac:dyDescent="0.25">
      <c r="B69" s="16" t="s">
        <v>131</v>
      </c>
      <c r="C69" s="17" t="s">
        <v>132</v>
      </c>
      <c r="D69" s="18"/>
      <c r="E69" s="73"/>
      <c r="F69" s="73"/>
      <c r="G69" s="71"/>
    </row>
    <row r="70" spans="2:7" ht="12" customHeight="1" thickBot="1" x14ac:dyDescent="0.25">
      <c r="B70" s="26" t="s">
        <v>133</v>
      </c>
      <c r="C70" s="22" t="s">
        <v>134</v>
      </c>
      <c r="D70" s="23"/>
      <c r="E70" s="72"/>
      <c r="F70" s="72"/>
      <c r="G70" s="71"/>
    </row>
    <row r="71" spans="2:7" ht="12" customHeight="1" thickBot="1" x14ac:dyDescent="0.25">
      <c r="B71" s="26" t="s">
        <v>135</v>
      </c>
      <c r="C71" s="22" t="s">
        <v>136</v>
      </c>
      <c r="D71" s="23"/>
      <c r="E71" s="72"/>
      <c r="F71" s="72"/>
      <c r="G71" s="71"/>
    </row>
    <row r="72" spans="2:7" ht="12" customHeight="1" thickBot="1" x14ac:dyDescent="0.25">
      <c r="B72" s="26" t="s">
        <v>137</v>
      </c>
      <c r="C72" s="22" t="s">
        <v>138</v>
      </c>
      <c r="D72" s="23"/>
      <c r="E72" s="72"/>
      <c r="F72" s="72"/>
      <c r="G72" s="71"/>
    </row>
    <row r="73" spans="2:7" ht="12" customHeight="1" thickBot="1" x14ac:dyDescent="0.25">
      <c r="B73" s="26" t="s">
        <v>139</v>
      </c>
      <c r="C73" s="28" t="s">
        <v>140</v>
      </c>
      <c r="D73" s="29">
        <f>D57+D64</f>
        <v>83012209</v>
      </c>
      <c r="E73" s="29">
        <f>E64+E66</f>
        <v>81455048</v>
      </c>
      <c r="F73" s="29">
        <f>F64+F66</f>
        <v>92811659</v>
      </c>
      <c r="G73" s="71">
        <f>F73/E73*100</f>
        <v>113.94218195046673</v>
      </c>
    </row>
    <row r="74" spans="2:7" ht="12" customHeight="1" thickBot="1" x14ac:dyDescent="0.25">
      <c r="B74" s="30" t="s">
        <v>141</v>
      </c>
      <c r="C74" s="31" t="s">
        <v>142</v>
      </c>
      <c r="D74" s="32">
        <f>D56+D73</f>
        <v>566655400</v>
      </c>
      <c r="E74" s="32">
        <f t="shared" ref="E74:F74" si="5">E56+E73</f>
        <v>659384910</v>
      </c>
      <c r="F74" s="32">
        <f t="shared" si="5"/>
        <v>670448082</v>
      </c>
      <c r="G74" s="71">
        <f>F74/E74*100</f>
        <v>101.67780181684776</v>
      </c>
    </row>
    <row r="75" spans="2:7" ht="12" customHeight="1" x14ac:dyDescent="0.2">
      <c r="B75" s="90"/>
      <c r="C75" s="90"/>
      <c r="D75" s="91"/>
      <c r="E75" s="91"/>
      <c r="F75" s="91"/>
      <c r="G75" s="92"/>
    </row>
    <row r="76" spans="2:7" ht="12" customHeight="1" x14ac:dyDescent="0.2">
      <c r="B76" s="90"/>
      <c r="C76" s="90"/>
      <c r="D76" s="91"/>
      <c r="E76" s="91"/>
      <c r="F76" s="91"/>
      <c r="G76" s="92"/>
    </row>
    <row r="77" spans="2:7" ht="12" customHeight="1" x14ac:dyDescent="0.2">
      <c r="B77" s="90"/>
      <c r="C77" s="90"/>
      <c r="D77" s="91"/>
      <c r="E77" s="91"/>
      <c r="F77" s="91"/>
      <c r="G77" s="92"/>
    </row>
    <row r="78" spans="2:7" ht="12" customHeight="1" x14ac:dyDescent="0.2">
      <c r="B78" s="90"/>
      <c r="C78" s="90"/>
      <c r="D78" s="91"/>
      <c r="E78" s="91"/>
      <c r="F78" s="91"/>
      <c r="G78" s="92"/>
    </row>
    <row r="79" spans="2:7" ht="12" customHeight="1" x14ac:dyDescent="0.2">
      <c r="B79" s="90"/>
      <c r="C79" s="90"/>
      <c r="D79" s="91"/>
      <c r="E79" s="91"/>
      <c r="F79" s="91"/>
      <c r="G79" s="92"/>
    </row>
    <row r="80" spans="2:7" ht="12" customHeight="1" x14ac:dyDescent="0.2">
      <c r="B80" s="90"/>
      <c r="C80" s="90"/>
      <c r="D80" s="91"/>
      <c r="E80" s="91"/>
      <c r="F80" s="91"/>
      <c r="G80" s="92"/>
    </row>
    <row r="81" spans="2:7" ht="12" customHeight="1" x14ac:dyDescent="0.2">
      <c r="B81" s="90"/>
      <c r="C81" s="90"/>
      <c r="D81" s="91"/>
      <c r="E81" s="91"/>
      <c r="F81" s="91"/>
      <c r="G81" s="92"/>
    </row>
    <row r="82" spans="2:7" ht="12" customHeight="1" x14ac:dyDescent="0.2">
      <c r="B82" s="90"/>
      <c r="C82" s="90"/>
      <c r="D82" s="91"/>
      <c r="E82" s="91"/>
      <c r="F82" s="91"/>
      <c r="G82" s="92"/>
    </row>
    <row r="83" spans="2:7" ht="12" customHeight="1" x14ac:dyDescent="0.2">
      <c r="B83" s="90"/>
      <c r="C83" s="90"/>
      <c r="D83" s="91"/>
      <c r="E83" s="91"/>
      <c r="F83" s="91"/>
      <c r="G83" s="92"/>
    </row>
    <row r="84" spans="2:7" ht="12" customHeight="1" x14ac:dyDescent="0.2">
      <c r="B84" s="90"/>
      <c r="C84" s="90"/>
      <c r="D84" s="91"/>
      <c r="E84" s="91"/>
      <c r="F84" s="91"/>
      <c r="G84" s="92"/>
    </row>
    <row r="85" spans="2:7" ht="12" customHeight="1" x14ac:dyDescent="0.2">
      <c r="B85" s="90"/>
      <c r="C85" s="90"/>
      <c r="D85" s="91"/>
      <c r="E85" s="91"/>
      <c r="F85" s="91"/>
      <c r="G85" s="92"/>
    </row>
    <row r="86" spans="2:7" ht="12" customHeight="1" x14ac:dyDescent="0.2">
      <c r="B86" s="90"/>
      <c r="C86" s="90"/>
      <c r="D86" s="91"/>
      <c r="E86" s="91"/>
      <c r="F86" s="91"/>
      <c r="G86" s="92"/>
    </row>
    <row r="87" spans="2:7" ht="12" customHeight="1" x14ac:dyDescent="0.2">
      <c r="B87" s="90"/>
      <c r="C87" s="90"/>
      <c r="D87" s="91"/>
      <c r="E87" s="91"/>
      <c r="F87" s="91"/>
      <c r="G87" s="92"/>
    </row>
    <row r="88" spans="2:7" ht="12" customHeight="1" x14ac:dyDescent="0.2">
      <c r="B88" s="90"/>
      <c r="C88" s="90"/>
      <c r="D88" s="91"/>
      <c r="E88" s="91"/>
      <c r="F88" s="91"/>
      <c r="G88" s="92"/>
    </row>
    <row r="89" spans="2:7" ht="12" customHeight="1" x14ac:dyDescent="0.2">
      <c r="B89" s="33"/>
      <c r="C89" s="34"/>
      <c r="D89" s="34"/>
      <c r="E89" s="34"/>
      <c r="F89" s="12"/>
      <c r="G89" s="12"/>
    </row>
    <row r="90" spans="2:7" ht="12" customHeight="1" x14ac:dyDescent="0.2">
      <c r="B90" s="33"/>
      <c r="C90" s="34"/>
      <c r="D90" s="34"/>
      <c r="E90" s="34"/>
      <c r="F90" s="12"/>
      <c r="G90" s="12"/>
    </row>
    <row r="91" spans="2:7" ht="12" customHeight="1" x14ac:dyDescent="0.25">
      <c r="B91" s="98" t="s">
        <v>143</v>
      </c>
      <c r="C91" s="98"/>
      <c r="D91" s="98"/>
      <c r="E91" s="98"/>
      <c r="F91" s="1"/>
      <c r="G91" s="1"/>
    </row>
    <row r="92" spans="2:7" ht="12" customHeight="1" thickBot="1" x14ac:dyDescent="0.25">
      <c r="B92" s="102" t="s">
        <v>229</v>
      </c>
      <c r="C92" s="102"/>
      <c r="D92" s="102"/>
      <c r="E92" s="102"/>
      <c r="F92" s="102"/>
      <c r="G92" s="102"/>
    </row>
    <row r="93" spans="2:7" ht="59.25" customHeight="1" thickBot="1" x14ac:dyDescent="0.25">
      <c r="B93" s="2" t="s">
        <v>1</v>
      </c>
      <c r="C93" s="3" t="s">
        <v>2</v>
      </c>
      <c r="D93" s="4" t="s">
        <v>235</v>
      </c>
      <c r="E93" s="4" t="s">
        <v>236</v>
      </c>
      <c r="F93" s="4" t="s">
        <v>232</v>
      </c>
      <c r="G93" s="4" t="s">
        <v>233</v>
      </c>
    </row>
    <row r="94" spans="2:7" ht="12" customHeight="1" thickBot="1" x14ac:dyDescent="0.25">
      <c r="B94" s="35"/>
      <c r="C94" s="36" t="s">
        <v>3</v>
      </c>
      <c r="D94" s="7" t="s">
        <v>4</v>
      </c>
      <c r="E94" s="7" t="s">
        <v>230</v>
      </c>
      <c r="F94" s="7" t="s">
        <v>231</v>
      </c>
      <c r="G94" s="7" t="s">
        <v>237</v>
      </c>
    </row>
    <row r="95" spans="2:7" ht="12" customHeight="1" thickBot="1" x14ac:dyDescent="0.25">
      <c r="B95" s="8" t="s">
        <v>5</v>
      </c>
      <c r="C95" s="37" t="s">
        <v>144</v>
      </c>
      <c r="D95" s="10">
        <f>SUM(D96:D100)</f>
        <v>548790283</v>
      </c>
      <c r="E95" s="10">
        <f t="shared" ref="E95:F95" si="6">SUM(E96:E100)</f>
        <v>576450146</v>
      </c>
      <c r="F95" s="10">
        <f t="shared" si="6"/>
        <v>473216406</v>
      </c>
      <c r="G95" s="89">
        <f t="shared" ref="G95:G119" si="7">F95/E95*100</f>
        <v>82.091471271827899</v>
      </c>
    </row>
    <row r="96" spans="2:7" ht="12" customHeight="1" x14ac:dyDescent="0.2">
      <c r="B96" s="38" t="s">
        <v>7</v>
      </c>
      <c r="C96" s="39" t="s">
        <v>145</v>
      </c>
      <c r="D96" s="40">
        <v>268050997</v>
      </c>
      <c r="E96" s="75">
        <v>282297512</v>
      </c>
      <c r="F96" s="75">
        <v>222793719</v>
      </c>
      <c r="G96" s="71">
        <f t="shared" si="7"/>
        <v>78.921602043733202</v>
      </c>
    </row>
    <row r="97" spans="2:7" ht="12" customHeight="1" x14ac:dyDescent="0.2">
      <c r="B97" s="16" t="s">
        <v>9</v>
      </c>
      <c r="C97" s="41" t="s">
        <v>146</v>
      </c>
      <c r="D97" s="42">
        <v>32556692</v>
      </c>
      <c r="E97" s="76">
        <v>33970684</v>
      </c>
      <c r="F97" s="76">
        <v>27965871</v>
      </c>
      <c r="G97" s="71">
        <f t="shared" si="7"/>
        <v>82.323544029905321</v>
      </c>
    </row>
    <row r="98" spans="2:7" ht="12" customHeight="1" x14ac:dyDescent="0.2">
      <c r="B98" s="16" t="s">
        <v>11</v>
      </c>
      <c r="C98" s="41" t="s">
        <v>147</v>
      </c>
      <c r="D98" s="42">
        <v>153958238</v>
      </c>
      <c r="E98" s="76">
        <v>236859109</v>
      </c>
      <c r="F98" s="76">
        <v>219855996</v>
      </c>
      <c r="G98" s="71">
        <f t="shared" si="7"/>
        <v>92.82142321999531</v>
      </c>
    </row>
    <row r="99" spans="2:7" ht="12" customHeight="1" x14ac:dyDescent="0.2">
      <c r="B99" s="16" t="s">
        <v>13</v>
      </c>
      <c r="C99" s="44" t="s">
        <v>148</v>
      </c>
      <c r="D99" s="42">
        <v>500000</v>
      </c>
      <c r="E99" s="76">
        <v>22161841</v>
      </c>
      <c r="F99" s="76">
        <v>1698800</v>
      </c>
      <c r="G99" s="71">
        <f t="shared" si="7"/>
        <v>7.6654281564424176</v>
      </c>
    </row>
    <row r="100" spans="2:7" ht="12" customHeight="1" x14ac:dyDescent="0.2">
      <c r="B100" s="16" t="s">
        <v>149</v>
      </c>
      <c r="C100" s="46" t="s">
        <v>150</v>
      </c>
      <c r="D100" s="42">
        <v>93724356</v>
      </c>
      <c r="E100" s="76">
        <v>1161000</v>
      </c>
      <c r="F100" s="76">
        <v>902020</v>
      </c>
      <c r="G100" s="71">
        <f t="shared" si="7"/>
        <v>77.693367786391036</v>
      </c>
    </row>
    <row r="101" spans="2:7" ht="12" customHeight="1" x14ac:dyDescent="0.2">
      <c r="B101" s="16" t="s">
        <v>17</v>
      </c>
      <c r="C101" s="41" t="s">
        <v>151</v>
      </c>
      <c r="D101" s="42"/>
      <c r="E101" s="76"/>
      <c r="F101" s="76"/>
      <c r="G101" s="71"/>
    </row>
    <row r="102" spans="2:7" ht="12" customHeight="1" x14ac:dyDescent="0.2">
      <c r="B102" s="16" t="s">
        <v>152</v>
      </c>
      <c r="C102" s="48" t="s">
        <v>153</v>
      </c>
      <c r="D102" s="42"/>
      <c r="E102" s="76"/>
      <c r="F102" s="76"/>
      <c r="G102" s="71"/>
    </row>
    <row r="103" spans="2:7" ht="12" customHeight="1" x14ac:dyDescent="0.2">
      <c r="B103" s="16" t="s">
        <v>154</v>
      </c>
      <c r="C103" s="48" t="s">
        <v>155</v>
      </c>
      <c r="D103" s="42">
        <v>92924356</v>
      </c>
      <c r="E103" s="76"/>
      <c r="G103" s="71"/>
    </row>
    <row r="104" spans="2:7" ht="12" customHeight="1" x14ac:dyDescent="0.2">
      <c r="B104" s="16" t="s">
        <v>156</v>
      </c>
      <c r="C104" s="49" t="s">
        <v>157</v>
      </c>
      <c r="D104" s="42"/>
      <c r="E104" s="76"/>
      <c r="F104" s="76"/>
      <c r="G104" s="71"/>
    </row>
    <row r="105" spans="2:7" ht="22.5" x14ac:dyDescent="0.2">
      <c r="B105" s="16" t="s">
        <v>158</v>
      </c>
      <c r="C105" s="50" t="s">
        <v>159</v>
      </c>
      <c r="D105" s="42"/>
      <c r="E105" s="76"/>
      <c r="F105" s="76"/>
      <c r="G105" s="71"/>
    </row>
    <row r="106" spans="2:7" ht="22.5" x14ac:dyDescent="0.2">
      <c r="B106" s="16" t="s">
        <v>160</v>
      </c>
      <c r="C106" s="50" t="s">
        <v>161</v>
      </c>
      <c r="D106" s="42"/>
      <c r="E106" s="76"/>
      <c r="F106" s="76"/>
      <c r="G106" s="71"/>
    </row>
    <row r="107" spans="2:7" ht="12" customHeight="1" x14ac:dyDescent="0.2">
      <c r="B107" s="16" t="s">
        <v>162</v>
      </c>
      <c r="C107" s="49" t="s">
        <v>163</v>
      </c>
      <c r="D107" s="42"/>
      <c r="E107" s="76"/>
      <c r="F107" s="76"/>
      <c r="G107" s="71"/>
    </row>
    <row r="108" spans="2:7" ht="12" customHeight="1" x14ac:dyDescent="0.2">
      <c r="B108" s="16" t="s">
        <v>164</v>
      </c>
      <c r="C108" s="49" t="s">
        <v>165</v>
      </c>
      <c r="D108" s="42"/>
      <c r="E108" s="76"/>
      <c r="F108" s="76"/>
      <c r="G108" s="71"/>
    </row>
    <row r="109" spans="2:7" ht="22.5" x14ac:dyDescent="0.2">
      <c r="B109" s="16" t="s">
        <v>166</v>
      </c>
      <c r="C109" s="50" t="s">
        <v>167</v>
      </c>
      <c r="D109" s="42">
        <v>800000</v>
      </c>
      <c r="E109" s="76">
        <v>800000</v>
      </c>
      <c r="F109" s="76">
        <v>541020</v>
      </c>
      <c r="G109" s="71">
        <f t="shared" si="7"/>
        <v>67.627499999999998</v>
      </c>
    </row>
    <row r="110" spans="2:7" ht="12" customHeight="1" x14ac:dyDescent="0.2">
      <c r="B110" s="51" t="s">
        <v>168</v>
      </c>
      <c r="C110" s="48" t="s">
        <v>169</v>
      </c>
      <c r="D110" s="42"/>
      <c r="E110" s="76"/>
      <c r="F110" s="76"/>
      <c r="G110" s="71"/>
    </row>
    <row r="111" spans="2:7" ht="12" customHeight="1" x14ac:dyDescent="0.2">
      <c r="B111" s="16" t="s">
        <v>170</v>
      </c>
      <c r="C111" s="48" t="s">
        <v>171</v>
      </c>
      <c r="D111" s="42"/>
      <c r="E111" s="76"/>
      <c r="F111" s="76"/>
      <c r="G111" s="71"/>
    </row>
    <row r="112" spans="2:7" ht="22.5" x14ac:dyDescent="0.2">
      <c r="B112" s="19" t="s">
        <v>172</v>
      </c>
      <c r="C112" s="50" t="s">
        <v>173</v>
      </c>
      <c r="D112" s="43"/>
      <c r="E112" s="77">
        <v>361000</v>
      </c>
      <c r="F112" s="77">
        <v>361000</v>
      </c>
      <c r="G112" s="71">
        <f t="shared" si="7"/>
        <v>100</v>
      </c>
    </row>
    <row r="113" spans="2:7" ht="12" customHeight="1" x14ac:dyDescent="0.2">
      <c r="B113" s="16" t="s">
        <v>174</v>
      </c>
      <c r="C113" s="52" t="s">
        <v>175</v>
      </c>
      <c r="D113" s="42"/>
      <c r="E113" s="76"/>
      <c r="F113" s="76"/>
      <c r="G113" s="71"/>
    </row>
    <row r="114" spans="2:7" ht="12" customHeight="1" x14ac:dyDescent="0.2">
      <c r="B114" s="16" t="s">
        <v>176</v>
      </c>
      <c r="C114" s="41" t="s">
        <v>177</v>
      </c>
      <c r="D114" s="45"/>
      <c r="E114" s="78"/>
      <c r="F114" s="78"/>
      <c r="G114" s="71"/>
    </row>
    <row r="115" spans="2:7" ht="12" customHeight="1" thickBot="1" x14ac:dyDescent="0.25">
      <c r="B115" s="53" t="s">
        <v>178</v>
      </c>
      <c r="C115" s="48" t="s">
        <v>179</v>
      </c>
      <c r="D115" s="54"/>
      <c r="E115" s="79"/>
      <c r="F115" s="79"/>
      <c r="G115" s="71"/>
    </row>
    <row r="116" spans="2:7" ht="12" customHeight="1" thickBot="1" x14ac:dyDescent="0.25">
      <c r="B116" s="8" t="s">
        <v>18</v>
      </c>
      <c r="C116" s="37" t="s">
        <v>180</v>
      </c>
      <c r="D116" s="10">
        <f>SUM(D117:D119:D118)</f>
        <v>7430350</v>
      </c>
      <c r="E116" s="10">
        <f>SUM(E117:E119:E118)</f>
        <v>72499997</v>
      </c>
      <c r="F116" s="10">
        <f>SUM(F117:F119:F118)</f>
        <v>9062927</v>
      </c>
      <c r="G116" s="71">
        <f t="shared" si="7"/>
        <v>12.500589482783015</v>
      </c>
    </row>
    <row r="117" spans="2:7" ht="12" customHeight="1" x14ac:dyDescent="0.2">
      <c r="B117" s="13" t="s">
        <v>20</v>
      </c>
      <c r="C117" s="41" t="s">
        <v>181</v>
      </c>
      <c r="D117" s="47"/>
      <c r="E117" s="78">
        <v>63982442</v>
      </c>
      <c r="F117" s="78">
        <v>545378</v>
      </c>
      <c r="G117" s="71">
        <f t="shared" si="7"/>
        <v>0.85238697203836011</v>
      </c>
    </row>
    <row r="118" spans="2:7" ht="12" customHeight="1" x14ac:dyDescent="0.2">
      <c r="B118" s="13" t="s">
        <v>22</v>
      </c>
      <c r="C118" s="55" t="s">
        <v>182</v>
      </c>
      <c r="D118" s="47"/>
      <c r="E118" s="78"/>
      <c r="F118" s="78"/>
      <c r="G118" s="71"/>
    </row>
    <row r="119" spans="2:7" ht="12" customHeight="1" x14ac:dyDescent="0.2">
      <c r="B119" s="13" t="s">
        <v>24</v>
      </c>
      <c r="C119" s="55" t="s">
        <v>183</v>
      </c>
      <c r="D119" s="47">
        <v>7430350</v>
      </c>
      <c r="E119" s="78">
        <v>8517555</v>
      </c>
      <c r="F119" s="78">
        <v>8517549</v>
      </c>
      <c r="G119" s="71">
        <f t="shared" si="7"/>
        <v>99.9999295572497</v>
      </c>
    </row>
    <row r="120" spans="2:7" ht="12" customHeight="1" x14ac:dyDescent="0.2">
      <c r="B120" s="13" t="s">
        <v>26</v>
      </c>
      <c r="C120" s="55" t="s">
        <v>184</v>
      </c>
      <c r="D120" s="47"/>
      <c r="E120" s="78"/>
      <c r="F120" s="78"/>
      <c r="G120" s="71"/>
    </row>
    <row r="121" spans="2:7" ht="12" customHeight="1" x14ac:dyDescent="0.2">
      <c r="B121" s="13" t="s">
        <v>28</v>
      </c>
      <c r="C121" s="56" t="s">
        <v>185</v>
      </c>
      <c r="D121" s="47"/>
      <c r="E121" s="78"/>
      <c r="F121" s="78"/>
      <c r="G121" s="71"/>
    </row>
    <row r="122" spans="2:7" ht="12" customHeight="1" x14ac:dyDescent="0.2">
      <c r="B122" s="13" t="s">
        <v>30</v>
      </c>
      <c r="C122" s="58" t="s">
        <v>186</v>
      </c>
      <c r="D122" s="57"/>
      <c r="E122" s="80"/>
      <c r="F122" s="80"/>
      <c r="G122" s="80"/>
    </row>
    <row r="123" spans="2:7" ht="12" customHeight="1" x14ac:dyDescent="0.2">
      <c r="B123" s="13" t="s">
        <v>187</v>
      </c>
      <c r="C123" s="59" t="s">
        <v>188</v>
      </c>
      <c r="D123" s="42"/>
      <c r="E123" s="76"/>
      <c r="F123" s="76"/>
      <c r="G123" s="76"/>
    </row>
    <row r="124" spans="2:7" ht="12" customHeight="1" x14ac:dyDescent="0.2">
      <c r="B124" s="13" t="s">
        <v>189</v>
      </c>
      <c r="C124" s="50" t="s">
        <v>190</v>
      </c>
      <c r="D124" s="42"/>
      <c r="E124" s="76"/>
      <c r="F124" s="76"/>
      <c r="G124" s="76"/>
    </row>
    <row r="125" spans="2:7" ht="12" customHeight="1" x14ac:dyDescent="0.2">
      <c r="B125" s="13" t="s">
        <v>191</v>
      </c>
      <c r="C125" s="50" t="s">
        <v>192</v>
      </c>
      <c r="D125" s="42"/>
      <c r="E125" s="76"/>
      <c r="F125" s="76"/>
      <c r="G125" s="76"/>
    </row>
    <row r="126" spans="2:7" ht="12" customHeight="1" x14ac:dyDescent="0.2">
      <c r="B126" s="13" t="s">
        <v>193</v>
      </c>
      <c r="C126" s="50" t="s">
        <v>194</v>
      </c>
      <c r="D126" s="42"/>
      <c r="E126" s="76"/>
      <c r="F126" s="76"/>
      <c r="G126" s="76"/>
    </row>
    <row r="127" spans="2:7" ht="12" customHeight="1" x14ac:dyDescent="0.2">
      <c r="B127" s="13" t="s">
        <v>195</v>
      </c>
      <c r="C127" s="50" t="s">
        <v>196</v>
      </c>
      <c r="D127" s="42"/>
      <c r="E127" s="76"/>
      <c r="F127" s="76"/>
      <c r="G127" s="76"/>
    </row>
    <row r="128" spans="2:7" ht="12" customHeight="1" x14ac:dyDescent="0.2">
      <c r="B128" s="13" t="s">
        <v>197</v>
      </c>
      <c r="C128" s="50" t="s">
        <v>198</v>
      </c>
      <c r="D128" s="42"/>
      <c r="E128" s="76"/>
      <c r="F128" s="76"/>
      <c r="G128" s="76"/>
    </row>
    <row r="129" spans="2:7" ht="12" customHeight="1" thickBot="1" x14ac:dyDescent="0.25">
      <c r="B129" s="51" t="s">
        <v>199</v>
      </c>
      <c r="C129" s="50" t="s">
        <v>200</v>
      </c>
      <c r="D129" s="43"/>
      <c r="E129" s="77"/>
      <c r="F129" s="77"/>
      <c r="G129" s="77"/>
    </row>
    <row r="130" spans="2:7" ht="12" customHeight="1" thickBot="1" x14ac:dyDescent="0.25">
      <c r="B130" s="8" t="s">
        <v>32</v>
      </c>
      <c r="C130" s="60" t="s">
        <v>201</v>
      </c>
      <c r="D130" s="61">
        <f>D95+D116</f>
        <v>556220633</v>
      </c>
      <c r="E130" s="61">
        <f>E95+E116</f>
        <v>648950143</v>
      </c>
      <c r="F130" s="61">
        <f t="shared" ref="E130:F130" si="8">F95+F116</f>
        <v>482279333</v>
      </c>
      <c r="G130" s="89">
        <f>F130/E130*100</f>
        <v>74.316854415116453</v>
      </c>
    </row>
    <row r="131" spans="2:7" ht="21.75" thickBot="1" x14ac:dyDescent="0.25">
      <c r="B131" s="8" t="s">
        <v>202</v>
      </c>
      <c r="C131" s="60" t="s">
        <v>203</v>
      </c>
      <c r="D131" s="61"/>
      <c r="E131" s="24"/>
      <c r="F131" s="24"/>
      <c r="G131" s="24"/>
    </row>
    <row r="132" spans="2:7" ht="12" customHeight="1" x14ac:dyDescent="0.2">
      <c r="B132" s="13" t="s">
        <v>46</v>
      </c>
      <c r="C132" s="52" t="s">
        <v>204</v>
      </c>
      <c r="D132" s="62"/>
      <c r="E132" s="81"/>
      <c r="F132" s="81"/>
      <c r="G132" s="81"/>
    </row>
    <row r="133" spans="2:7" ht="22.5" x14ac:dyDescent="0.2">
      <c r="B133" s="13" t="s">
        <v>54</v>
      </c>
      <c r="C133" s="52" t="s">
        <v>205</v>
      </c>
      <c r="D133" s="62"/>
      <c r="E133" s="81"/>
      <c r="F133" s="81"/>
      <c r="G133" s="81"/>
    </row>
    <row r="134" spans="2:7" ht="12" customHeight="1" thickBot="1" x14ac:dyDescent="0.25">
      <c r="B134" s="51" t="s">
        <v>56</v>
      </c>
      <c r="C134" s="63" t="s">
        <v>206</v>
      </c>
      <c r="D134" s="64"/>
      <c r="E134" s="82"/>
      <c r="F134" s="82"/>
      <c r="G134" s="82"/>
    </row>
    <row r="135" spans="2:7" ht="12" customHeight="1" thickBot="1" x14ac:dyDescent="0.25">
      <c r="B135" s="8" t="s">
        <v>60</v>
      </c>
      <c r="C135" s="60" t="s">
        <v>207</v>
      </c>
      <c r="D135" s="61"/>
      <c r="E135" s="24"/>
      <c r="F135" s="24"/>
      <c r="G135" s="24"/>
    </row>
    <row r="136" spans="2:7" ht="12" customHeight="1" x14ac:dyDescent="0.2">
      <c r="B136" s="13" t="s">
        <v>62</v>
      </c>
      <c r="C136" s="52" t="s">
        <v>208</v>
      </c>
      <c r="D136" s="62"/>
      <c r="E136" s="81"/>
      <c r="F136" s="81"/>
      <c r="G136" s="81"/>
    </row>
    <row r="137" spans="2:7" ht="12" customHeight="1" thickBot="1" x14ac:dyDescent="0.25">
      <c r="B137" s="13" t="s">
        <v>64</v>
      </c>
      <c r="C137" s="52" t="s">
        <v>209</v>
      </c>
      <c r="D137" s="62"/>
      <c r="E137" s="81"/>
      <c r="F137" s="81"/>
      <c r="G137" s="81"/>
    </row>
    <row r="138" spans="2:7" ht="12" customHeight="1" thickBot="1" x14ac:dyDescent="0.25">
      <c r="B138" s="8" t="s">
        <v>84</v>
      </c>
      <c r="C138" s="60" t="s">
        <v>210</v>
      </c>
      <c r="D138" s="61">
        <f>SUM(D140:D142)</f>
        <v>10434767</v>
      </c>
      <c r="E138" s="61">
        <f t="shared" ref="E138:F138" si="9">SUM(E140:E142)</f>
        <v>10434767</v>
      </c>
      <c r="F138" s="61">
        <f t="shared" si="9"/>
        <v>10399155</v>
      </c>
      <c r="G138" s="24">
        <f>F138/E138*100</f>
        <v>99.658717822832074</v>
      </c>
    </row>
    <row r="139" spans="2:7" ht="12" customHeight="1" x14ac:dyDescent="0.2">
      <c r="B139" s="13" t="s">
        <v>86</v>
      </c>
      <c r="C139" s="52" t="s">
        <v>211</v>
      </c>
      <c r="D139" s="62"/>
      <c r="E139" s="81"/>
      <c r="F139" s="81"/>
      <c r="G139" s="81">
        <v>100</v>
      </c>
    </row>
    <row r="140" spans="2:7" ht="12" customHeight="1" x14ac:dyDescent="0.2">
      <c r="B140" s="13" t="s">
        <v>88</v>
      </c>
      <c r="C140" s="52" t="s">
        <v>212</v>
      </c>
      <c r="D140" s="62">
        <v>10184767</v>
      </c>
      <c r="E140" s="81">
        <v>10184767</v>
      </c>
      <c r="F140" s="81">
        <v>10184767</v>
      </c>
      <c r="G140" s="81">
        <v>0</v>
      </c>
    </row>
    <row r="141" spans="2:7" ht="12" customHeight="1" x14ac:dyDescent="0.2">
      <c r="B141" s="13" t="s">
        <v>90</v>
      </c>
      <c r="C141" s="52" t="s">
        <v>213</v>
      </c>
      <c r="D141" s="62"/>
      <c r="E141" s="81"/>
      <c r="F141" s="81"/>
      <c r="G141" s="81"/>
    </row>
    <row r="142" spans="2:7" ht="12" customHeight="1" thickBot="1" x14ac:dyDescent="0.25">
      <c r="B142" s="51" t="s">
        <v>91</v>
      </c>
      <c r="C142" s="63" t="s">
        <v>214</v>
      </c>
      <c r="D142" s="64">
        <v>250000</v>
      </c>
      <c r="E142" s="82">
        <v>250000</v>
      </c>
      <c r="F142" s="82">
        <v>214388</v>
      </c>
      <c r="G142" s="82">
        <f>F142/E142*100</f>
        <v>85.755200000000002</v>
      </c>
    </row>
    <row r="143" spans="2:7" ht="12" customHeight="1" thickBot="1" x14ac:dyDescent="0.25">
      <c r="B143" s="8" t="s">
        <v>215</v>
      </c>
      <c r="C143" s="60" t="s">
        <v>216</v>
      </c>
      <c r="D143" s="61"/>
      <c r="E143" s="24"/>
      <c r="F143" s="24"/>
      <c r="G143" s="24"/>
    </row>
    <row r="144" spans="2:7" ht="12" customHeight="1" x14ac:dyDescent="0.2">
      <c r="B144" s="13" t="s">
        <v>94</v>
      </c>
      <c r="C144" s="52" t="s">
        <v>217</v>
      </c>
      <c r="D144" s="62"/>
      <c r="E144" s="81"/>
      <c r="F144" s="81"/>
      <c r="G144" s="81"/>
    </row>
    <row r="145" spans="2:7" ht="12" customHeight="1" thickBot="1" x14ac:dyDescent="0.25">
      <c r="B145" s="13" t="s">
        <v>95</v>
      </c>
      <c r="C145" s="52" t="s">
        <v>218</v>
      </c>
      <c r="D145" s="62"/>
      <c r="E145" s="81"/>
      <c r="F145" s="81"/>
      <c r="G145" s="81"/>
    </row>
    <row r="146" spans="2:7" ht="12" customHeight="1" thickBot="1" x14ac:dyDescent="0.25">
      <c r="B146" s="8" t="s">
        <v>97</v>
      </c>
      <c r="C146" s="60" t="s">
        <v>219</v>
      </c>
      <c r="D146" s="65"/>
      <c r="E146" s="83"/>
      <c r="F146" s="83"/>
      <c r="G146" s="83"/>
    </row>
    <row r="147" spans="2:7" ht="12" customHeight="1" thickBot="1" x14ac:dyDescent="0.25">
      <c r="B147" s="8" t="s">
        <v>105</v>
      </c>
      <c r="C147" s="60" t="s">
        <v>220</v>
      </c>
      <c r="D147" s="64"/>
      <c r="E147" s="82"/>
      <c r="F147" s="82"/>
      <c r="G147" s="82"/>
    </row>
    <row r="148" spans="2:7" ht="12" customHeight="1" thickBot="1" x14ac:dyDescent="0.25">
      <c r="B148" s="8" t="s">
        <v>221</v>
      </c>
      <c r="C148" s="60" t="s">
        <v>222</v>
      </c>
      <c r="D148" s="61">
        <f>SUM(D140:D142)</f>
        <v>10434767</v>
      </c>
      <c r="E148" s="61">
        <f t="shared" ref="E148:F148" si="10">SUM(E140:E142)</f>
        <v>10434767</v>
      </c>
      <c r="F148" s="61">
        <f t="shared" si="10"/>
        <v>10399155</v>
      </c>
      <c r="G148" s="24">
        <f>F148/E148*100</f>
        <v>99.658717822832074</v>
      </c>
    </row>
    <row r="149" spans="2:7" ht="12" customHeight="1" thickBot="1" x14ac:dyDescent="0.25">
      <c r="B149" s="66" t="s">
        <v>223</v>
      </c>
      <c r="C149" s="67" t="s">
        <v>224</v>
      </c>
      <c r="D149" s="68">
        <f>D130+D148</f>
        <v>566655400</v>
      </c>
      <c r="E149" s="68">
        <f>E130+E148</f>
        <v>659384910</v>
      </c>
      <c r="F149" s="68">
        <f>F130+F148</f>
        <v>492678488</v>
      </c>
      <c r="G149" s="84">
        <f>F149/E149*100</f>
        <v>74.717889434260783</v>
      </c>
    </row>
    <row r="150" spans="2:7" ht="15.75" x14ac:dyDescent="0.25">
      <c r="B150" s="69"/>
      <c r="C150" s="70"/>
      <c r="D150" s="70"/>
      <c r="E150" s="70"/>
      <c r="F150" s="1"/>
      <c r="G150" s="1"/>
    </row>
    <row r="151" spans="2:7" ht="12" customHeight="1" x14ac:dyDescent="0.25">
      <c r="B151" s="87" t="s">
        <v>225</v>
      </c>
      <c r="C151" s="88"/>
      <c r="D151" s="88"/>
      <c r="E151" s="88"/>
      <c r="F151" s="1"/>
      <c r="G151" s="1"/>
    </row>
    <row r="152" spans="2:7" ht="12" customHeight="1" thickBot="1" x14ac:dyDescent="0.3">
      <c r="B152" s="100" t="s">
        <v>226</v>
      </c>
      <c r="C152" s="101"/>
      <c r="D152" s="86"/>
      <c r="E152" s="86"/>
      <c r="F152" s="1"/>
      <c r="G152" s="1"/>
    </row>
    <row r="153" spans="2:7" ht="21.75" thickBot="1" x14ac:dyDescent="0.3">
      <c r="B153" s="8">
        <v>1</v>
      </c>
      <c r="C153" s="85" t="s">
        <v>227</v>
      </c>
      <c r="D153" s="93">
        <f>F56-F130</f>
        <v>95357090</v>
      </c>
      <c r="E153" s="94"/>
      <c r="F153" s="1"/>
      <c r="G153" s="1"/>
    </row>
    <row r="154" spans="2:7" ht="42.75" thickBot="1" x14ac:dyDescent="0.3">
      <c r="B154" s="8" t="s">
        <v>18</v>
      </c>
      <c r="C154" s="85" t="s">
        <v>228</v>
      </c>
      <c r="D154" s="95">
        <f>F73-F148</f>
        <v>82412504</v>
      </c>
      <c r="E154" s="96"/>
      <c r="F154" s="1"/>
      <c r="G154" s="1"/>
    </row>
  </sheetData>
  <mergeCells count="9">
    <mergeCell ref="D153:E153"/>
    <mergeCell ref="D154:E154"/>
    <mergeCell ref="B1:G1"/>
    <mergeCell ref="B3:E3"/>
    <mergeCell ref="B4:G4"/>
    <mergeCell ref="B91:E91"/>
    <mergeCell ref="B152:C152"/>
    <mergeCell ref="B92:G92"/>
    <mergeCell ref="C2:F2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2020-07-15T11:26:32Z</cp:lastPrinted>
  <dcterms:created xsi:type="dcterms:W3CDTF">2016-01-29T10:32:50Z</dcterms:created>
  <dcterms:modified xsi:type="dcterms:W3CDTF">2020-07-15T11:28:08Z</dcterms:modified>
</cp:coreProperties>
</file>