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always"/>
  <bookViews>
    <workbookView xWindow="0" yWindow="0" windowWidth="22260" windowHeight="12648" tabRatio="850"/>
  </bookViews>
  <sheets>
    <sheet name="Záradék" sheetId="1" r:id="rId1"/>
    <sheet name="Összesítő" sheetId="2" r:id="rId2"/>
    <sheet name=" Állványozás" sheetId="10" r:id="rId3"/>
    <sheet name=" Irtás, föld- és szikalmunka" sheetId="17" r:id="rId4"/>
    <sheet name=" Helyszíni beton és vasbeton " sheetId="28" r:id="rId5"/>
    <sheet name=" Vakolás-rabicolás" sheetId="4" r:id="rId6"/>
    <sheet name=" Hideg- és melegburkolatok" sheetId="23" r:id="rId7"/>
    <sheet name=" Bádogozás" sheetId="9" r:id="rId8"/>
    <sheet name=" Asztalosszerkezetek" sheetId="19" r:id="rId9"/>
    <sheet name=" Lakatos-szerkezetek elhelyez" sheetId="24" r:id="rId10"/>
    <sheet name=" Felületképzés" sheetId="25" r:id="rId11"/>
    <sheet name=" Szigetelés" sheetId="6" r:id="rId12"/>
    <sheet name=" Útpálya tartozékok építése" sheetId="15" r:id="rId13"/>
    <sheet name="Vízellátás-csatornázás" sheetId="34" r:id="rId14"/>
    <sheet name="Villanyszerelés" sheetId="35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5" l="1"/>
  <c r="H5" i="35"/>
  <c r="I7" i="35"/>
  <c r="H7" i="35"/>
  <c r="I4" i="35" l="1"/>
  <c r="H4" i="35"/>
  <c r="I3" i="35"/>
  <c r="H3" i="35"/>
  <c r="I2" i="35"/>
  <c r="I8" i="35" s="1"/>
  <c r="C14" i="2" s="1"/>
  <c r="H2" i="35"/>
  <c r="I6" i="35"/>
  <c r="H6" i="35"/>
  <c r="H8" i="35" l="1"/>
  <c r="B14" i="2" s="1"/>
  <c r="I2" i="19"/>
  <c r="H2" i="19"/>
  <c r="I3" i="23" l="1"/>
  <c r="H3" i="23"/>
  <c r="I5" i="28" l="1"/>
  <c r="H5" i="28"/>
  <c r="I4" i="28"/>
  <c r="H4" i="28"/>
  <c r="I3" i="28"/>
  <c r="H3" i="28"/>
  <c r="I5" i="17" l="1"/>
  <c r="H5" i="17"/>
  <c r="I4" i="17"/>
  <c r="H4" i="17"/>
  <c r="I17" i="19" l="1"/>
  <c r="H17" i="19"/>
  <c r="I16" i="19"/>
  <c r="H16" i="19"/>
  <c r="I15" i="19"/>
  <c r="H15" i="19"/>
  <c r="I14" i="19" l="1"/>
  <c r="H14" i="19"/>
  <c r="I13" i="19"/>
  <c r="H13" i="19"/>
  <c r="I12" i="19"/>
  <c r="H12" i="19"/>
  <c r="I11" i="19"/>
  <c r="H11" i="19"/>
  <c r="I10" i="19"/>
  <c r="H10" i="19"/>
  <c r="I9" i="19"/>
  <c r="H9" i="19"/>
  <c r="I8" i="19"/>
  <c r="H8" i="19"/>
  <c r="I5" i="19"/>
  <c r="H5" i="19"/>
  <c r="H7" i="6" l="1"/>
  <c r="I7" i="6"/>
  <c r="I3" i="9" l="1"/>
  <c r="H3" i="9"/>
  <c r="H5" i="9"/>
  <c r="I7" i="19" l="1"/>
  <c r="H7" i="19"/>
  <c r="H4" i="19" l="1"/>
  <c r="I4" i="19"/>
  <c r="H3" i="19"/>
  <c r="I3" i="19"/>
  <c r="I6" i="9" l="1"/>
  <c r="H6" i="9"/>
  <c r="I5" i="9"/>
  <c r="I2" i="24" l="1"/>
  <c r="H2" i="24"/>
  <c r="H4" i="6" l="1"/>
  <c r="I6" i="6"/>
  <c r="H6" i="6"/>
  <c r="I3" i="15" l="1"/>
  <c r="I2" i="15"/>
  <c r="H3" i="15"/>
  <c r="H2" i="15"/>
  <c r="I2" i="34" l="1"/>
  <c r="I3" i="34" s="1"/>
  <c r="C13" i="2" s="1"/>
  <c r="H2" i="34"/>
  <c r="H3" i="34" s="1"/>
  <c r="B13" i="2" s="1"/>
  <c r="H4" i="9" l="1"/>
  <c r="I6" i="19" l="1"/>
  <c r="I18" i="19" s="1"/>
  <c r="H6" i="19"/>
  <c r="H18" i="19" s="1"/>
  <c r="B8" i="2" l="1"/>
  <c r="C8" i="2"/>
  <c r="I4" i="15" l="1"/>
  <c r="I5" i="15" s="1"/>
  <c r="C12" i="2" s="1"/>
  <c r="H4" i="15"/>
  <c r="H5" i="15" s="1"/>
  <c r="B12" i="2" s="1"/>
  <c r="I3" i="6"/>
  <c r="I4" i="6"/>
  <c r="I5" i="6"/>
  <c r="H3" i="6"/>
  <c r="H5" i="6"/>
  <c r="I2" i="6"/>
  <c r="H2" i="6"/>
  <c r="I3" i="25"/>
  <c r="H3" i="25"/>
  <c r="I2" i="25"/>
  <c r="H2" i="25"/>
  <c r="I3" i="24"/>
  <c r="C9" i="2" s="1"/>
  <c r="H3" i="24"/>
  <c r="B9" i="2" s="1"/>
  <c r="I4" i="9"/>
  <c r="I2" i="9"/>
  <c r="H2" i="9"/>
  <c r="I2" i="23"/>
  <c r="I4" i="23"/>
  <c r="I5" i="23"/>
  <c r="I6" i="23"/>
  <c r="H2" i="23"/>
  <c r="H4" i="23"/>
  <c r="H5" i="23"/>
  <c r="H6" i="23"/>
  <c r="I3" i="4"/>
  <c r="I4" i="4"/>
  <c r="I5" i="4"/>
  <c r="I6" i="4"/>
  <c r="I7" i="4"/>
  <c r="H3" i="4"/>
  <c r="H4" i="4"/>
  <c r="H5" i="4"/>
  <c r="H6" i="4"/>
  <c r="H7" i="4"/>
  <c r="I2" i="4"/>
  <c r="H2" i="4"/>
  <c r="I2" i="28"/>
  <c r="I6" i="28" s="1"/>
  <c r="H2" i="28"/>
  <c r="H6" i="28" s="1"/>
  <c r="I2" i="17"/>
  <c r="I3" i="17"/>
  <c r="I6" i="17" s="1"/>
  <c r="H2" i="17"/>
  <c r="H3" i="17"/>
  <c r="H6" i="17" s="1"/>
  <c r="I2" i="10"/>
  <c r="I3" i="10" s="1"/>
  <c r="C2" i="2" s="1"/>
  <c r="H2" i="10"/>
  <c r="H3" i="10" s="1"/>
  <c r="B2" i="2" s="1"/>
  <c r="I7" i="9" l="1"/>
  <c r="C7" i="2" s="1"/>
  <c r="H8" i="6"/>
  <c r="I8" i="6"/>
  <c r="C11" i="2" s="1"/>
  <c r="H7" i="9"/>
  <c r="B7" i="2" s="1"/>
  <c r="I4" i="25"/>
  <c r="C10" i="2" s="1"/>
  <c r="I8" i="4"/>
  <c r="C5" i="2" s="1"/>
  <c r="B3" i="2"/>
  <c r="C3" i="2"/>
  <c r="B4" i="2"/>
  <c r="H7" i="23"/>
  <c r="B6" i="2" s="1"/>
  <c r="I7" i="23"/>
  <c r="C6" i="2" s="1"/>
  <c r="B11" i="2"/>
  <c r="H4" i="25"/>
  <c r="B10" i="2" s="1"/>
  <c r="H8" i="4"/>
  <c r="B5" i="2" s="1"/>
  <c r="C4" i="2"/>
  <c r="B15" i="2" l="1"/>
  <c r="C22" i="1" s="1"/>
  <c r="C23" i="1" s="1"/>
  <c r="C15" i="2"/>
  <c r="D22" i="1" s="1"/>
  <c r="D23" i="1" s="1"/>
  <c r="C24" i="1" l="1"/>
  <c r="C25" i="1" s="1"/>
  <c r="C26" i="1" s="1"/>
</calcChain>
</file>

<file path=xl/sharedStrings.xml><?xml version="1.0" encoding="utf-8"?>
<sst xmlns="http://schemas.openxmlformats.org/spreadsheetml/2006/main" count="357" uniqueCount="153">
  <si>
    <t>Megnevezés</t>
  </si>
  <si>
    <t>Anyagköltség</t>
  </si>
  <si>
    <t>Díjköltség</t>
  </si>
  <si>
    <t>1. Építmény közvetlen költségei</t>
  </si>
  <si>
    <t>1.1 Közvetlen önköltség összesen</t>
  </si>
  <si>
    <t>2.1 ÁFA vetítési alap</t>
  </si>
  <si>
    <t>2.2 Áfa</t>
  </si>
  <si>
    <t>3.  A munka ára</t>
  </si>
  <si>
    <t>ph.</t>
  </si>
  <si>
    <t>Munkanem megnevezése</t>
  </si>
  <si>
    <t>Anyag összege</t>
  </si>
  <si>
    <t>Díj összege</t>
  </si>
  <si>
    <t>Összesen:</t>
  </si>
  <si>
    <t>Ssz.</t>
  </si>
  <si>
    <t>Tételszám</t>
  </si>
  <si>
    <t>Tétel szövege</t>
  </si>
  <si>
    <t>Menny.</t>
  </si>
  <si>
    <t>Egység</t>
  </si>
  <si>
    <t>Anyag egységár</t>
  </si>
  <si>
    <t>Díj egységre</t>
  </si>
  <si>
    <t>Anyag összesen</t>
  </si>
  <si>
    <t>Díj összesen</t>
  </si>
  <si>
    <t>m2</t>
  </si>
  <si>
    <t>48-021-001.51.2.2.1-0190342</t>
  </si>
  <si>
    <t>db</t>
  </si>
  <si>
    <t>Munkanem összesen (huf):</t>
  </si>
  <si>
    <t>m</t>
  </si>
  <si>
    <t>36-051-006.2.1-0149064</t>
  </si>
  <si>
    <t xml:space="preserve">36-051-006.2.8-0149066
</t>
  </si>
  <si>
    <t>36-002-004-0414509</t>
  </si>
  <si>
    <t xml:space="preserve">36-005-021.2.4.3-0415281
</t>
  </si>
  <si>
    <t>36-007-009.2-0414512</t>
  </si>
  <si>
    <t>15-012-021.1-0023003</t>
  </si>
  <si>
    <t>Homlokzati keretállványok, fém keretvázból, szintenkénti pallóterítéssel, korláttal, lábdeszkával, védőfüggonnyél és az összes kiegészítővel, a beruházás organizációs költségeivel 6,00 m munkapadló magasságig</t>
  </si>
  <si>
    <t>68-003-001.1.2-0020284</t>
  </si>
  <si>
    <t>42-011-002.1.1.4.1-0212044</t>
  </si>
  <si>
    <t>42-022-001.1.1.2.1.1-0216001</t>
  </si>
  <si>
    <t>47-011-015.1.1.1-0150241</t>
  </si>
  <si>
    <t>21-011-011.6</t>
  </si>
  <si>
    <r>
      <t>Építési törmelék konténeres elszállítása, lerakása, lerakóhelyi díjjal, 8,0 m</t>
    </r>
    <r>
      <rPr>
        <vertAlign val="superscript"/>
        <sz val="10"/>
        <color indexed="8"/>
        <rFont val="Times New Roman"/>
        <family val="1"/>
        <charset val="238"/>
      </rPr>
      <t>3</t>
    </r>
    <r>
      <rPr>
        <sz val="10"/>
        <color indexed="8"/>
        <rFont val="Times New Roman"/>
        <family val="1"/>
        <charset val="238"/>
      </rPr>
      <t>-es konténerbe</t>
    </r>
  </si>
  <si>
    <t xml:space="preserve">db     </t>
  </si>
  <si>
    <t>m3</t>
  </si>
  <si>
    <t>"K"</t>
  </si>
  <si>
    <t>Anyag ár</t>
  </si>
  <si>
    <t>Előkészítő munkák, alapozók, előfröcskölők, gúzrétegek, külső-belső vakolatokhoz
Vékonyvakolat alapozók felhordása, kézi erővel
LB-Knauf PUTZGRUND/Vakolatalapozó, Csz: K00854315</t>
  </si>
  <si>
    <t>Homlokzatvakolatok, előkevert gyári habarcsból
Vékonyvakolatok, színvakolatok felhordása alapozott, előkészített felületre,
vödrös kiszerelésű anyagból,
szilikát vékonyvakolat készítése, egy rétegben,
3 mm vagy nagyobb szemcsemérettel
Baumit SilikatTop (Baumit Szilikát) vakolat, kapart 3 mm, 9, 8, 7, 6 színcsoport</t>
  </si>
  <si>
    <t>Díszítő és lábazati műgyantás kötőanyagú vakolatréteg felhordása,kézi erővel, vödrös kiszerelésű anyagból
LB-Knauf Colorol díszítő és lábazati vakolat, 24 színben, Csz: K008298**</t>
  </si>
  <si>
    <t xml:space="preserve">Kültéri vakolóprofilok elhelyezése,
utólagos (táblás) hőszigetelő rendszerhez (EPS),
rozsdamentes acélból, alumíniumból, PVC-ből, 6 mm vakolat vastagsághoz, vízcseppentő profilok, vízszintes élekhez
MASTERPLAST Thermomaster PVC-B hálós balkon profil vízorral, Cikkszám: 0109-00250000                                                  </t>
  </si>
  <si>
    <t>Hőszigetelő táblák pontszerű mechanikai rögzítése,
homlokzaton,
beton aljzatszerkezethez,
műanyag vagy fém beütőszeges/csavaros műanyag beütődübelekkel
LB-Knauf műanyag dűbel, fém beütőszeggel, 215 mm, Csz: K00835215</t>
  </si>
  <si>
    <t>Útburkolati jelek készítése,
hagyományos oldószeres festékkel,
kézi jel
Csökkentett oldószer tartalmú (HS) festék Remo 93 AF fehér</t>
  </si>
  <si>
    <t>Padlóburkolat hordozószerkezetének felületelőkészítése
beltérben,
beton alapfelületen
önterülő felületkiegyenlítés készítése
5 mm átlagos rétegvastagságban
LB-Knauf NIVOPLUS/Padlókiegyenlítő 3-15 mm, Csz: K00618001</t>
  </si>
  <si>
    <t>Padlóburkolat készítése,
beltérben,
tégla, beton, vakolt alapfelületen,
gres, kőporcelán lappal,
kötésben vagy hálósan, 3-5 mm vtg. ragasztóba rakva, 1-10 mm fugaszélességgel,
20x20 - 40x40 cm közötti lapmérettel
Multifix AK-10 C1T csemperagasztó, kül-beltéri, fagyálló, megcsúszásmentes C1 T, fehér, Kód: 0501/3,Isomat MULTIFILL 0-5 cementbázisú fugázó falra, padlóra, 0-5 mm-ig, kül-beltérre, CG2, fehér, Kód: 0511/3</t>
  </si>
  <si>
    <t>Belső festések
Diszperziós festés
műanyag bázisú vizes-diszperziós fehér vagy gyárilag színezett festékkel,
új vagy régi lekapart, előkészített alapfelületen,vakolaton, két rétegben,
tagolatlan sima felületen
SAKRET DFI diszperziós beltéri festék, fehér</t>
  </si>
  <si>
    <t>48-010-001.6.2.1-0093365</t>
  </si>
  <si>
    <t>Homlokzati hőszigetelés, üvegszövetháló-erősítéssel,(mechanikai rögzítés, felületi zárás valamint kiegészítő profilok külön tételben szerepelnek),
normál homlokzati kőzetgyapot hőszigetelő lapokkal,
ragasztóporból képzett ragasztóba,
tagolatlan, sík, függőleges falon
ROCKWOOL Frontrock Max E vakolható, inhomogén kőzetgyapot lemez 150 mm</t>
  </si>
  <si>
    <t>Kültéri vakolóprofilok elhelyezése,
utólagos (táblás) hőszigetelő rendszerhez (EPS),
polisztirol,PVC,alumínium,rozsdam.acél,horg.acél,üvegszövet, 30 - 160 mm hőszigeteléshez,pozitív sarkokra
MASTERPLAST Thermomaster PVC élvédő 10+10 cm üvegszövet hálóval, Cikkszám: 0107-10100000</t>
  </si>
  <si>
    <t>36-002-003-0142126</t>
  </si>
  <si>
    <t>Előkészítő munkák, alapozók, előfröcskölők, gúzrétegek, külső-belső vakolatokhoz
Mélyalapozók, vakolatszilárdítók felhordása, kézi erővel
Rigips Rikombi Grund alapozó, erősen nedvszívó felületekhez</t>
  </si>
  <si>
    <t>43-000-007</t>
  </si>
  <si>
    <t>Szegélyek, párkány könyöklő bontása,100 cm kiterített szélességig</t>
  </si>
  <si>
    <t>47-000-001.21.7.1.1-0415512</t>
  </si>
  <si>
    <t>Belső festéseknél felület előkészítése, részmunkák;
glettelés,
gipszes glettel,
vakolt felületen,
tagolatlan felületen
Baumit FinoBello, gipszes glett, 0-10 mm-es vastagságban, Cikkszám: 951720</t>
  </si>
  <si>
    <t>Ablak- vagy szemöldökpárkány
minősített ötvözött horganylemezből,
50 cm kiterített szélességig
Ablakpárkány VM-ZINC-NATÚR ZINC minőségű ötvözött horganylemezből, 0,8 mm vtg., standard felületű, Ksz: 50 cm</t>
  </si>
  <si>
    <t>43-003-008.1.1-0995050</t>
  </si>
  <si>
    <t>"K" 48-007-056.1.3.1-0113544</t>
  </si>
  <si>
    <t>Alátét- és elválasztó rétegek beépítése egy rétegben, átlapolással, rögzítés nélkül, fal szigeteléseknél, vízszintes felületen Pl: AUSTROTHERM polietilén fólia, 0,09 mm vastagságú, 2 m szélességű</t>
  </si>
  <si>
    <t>21-003-005.1.2.2</t>
  </si>
  <si>
    <t>Munkaárok földkiemelése közművesített területen,kézi erővel,
bármely konzisztenciájú talajban, dúcolás nélkül,
2,0 m2-nél nagyobb szelvénynél,
III. talajosztály</t>
  </si>
  <si>
    <t>klt</t>
  </si>
  <si>
    <t>Deconim Kft</t>
  </si>
  <si>
    <t>4400 Nyíregyháza, Dózsa György u. 41.</t>
  </si>
  <si>
    <t>Tel.: +36 70 7070 27577</t>
  </si>
  <si>
    <t>Adószám: 14123245-2-15</t>
  </si>
  <si>
    <t xml:space="preserve">                                       </t>
  </si>
  <si>
    <t xml:space="preserve">A munka leírása:                       </t>
  </si>
  <si>
    <t>Önkormányzati épületek energetikai korszerűsítése</t>
  </si>
  <si>
    <t xml:space="preserve">                                                                              </t>
  </si>
  <si>
    <t>Vízellátás-csatornázás</t>
  </si>
  <si>
    <t>Akadálymets vizes blokk kialakításához szükséges víz és szennyvíz vezetékek átalakítása, kiépítése meglévő hálózatra való csatlakozása.</t>
  </si>
  <si>
    <t>68-002-002.3-0020138</t>
  </si>
  <si>
    <t>Közúti jelző- és útbaigazító táblák felszerelése,
kiegészítő táblák, 1-1 bilincskészlettel
Alumínium kiegészítő jelzőtábla, fényvisszaverő, 500x500 mm HI *</t>
  </si>
  <si>
    <t>68-002-001.2-0451341</t>
  </si>
  <si>
    <t>Közúti jelző- és útbaigazító táblák fémanyagú oszlopainak elhelyezése betonalappal,földmunkával, I-IV. osztályú talajban,
120 mm átmérőjű alumínium csőoszlop,változó méretben, egyes oszlop,0,2 m3/db helyszínen készített betonalappal
Alumínium csőoszlop, 3,0 m-es</t>
  </si>
  <si>
    <t>Állványozás</t>
  </si>
  <si>
    <t xml:space="preserve"> Irtás, föld- és sziklamunka</t>
  </si>
  <si>
    <t xml:space="preserve"> Helyszíni beton és vasbeton</t>
  </si>
  <si>
    <t xml:space="preserve"> Vakolás-rabicolás</t>
  </si>
  <si>
    <t xml:space="preserve"> Hideg- és melegburkolatok</t>
  </si>
  <si>
    <t xml:space="preserve"> Bádogozás</t>
  </si>
  <si>
    <t xml:space="preserve"> Asztalosszerkezetek</t>
  </si>
  <si>
    <t xml:space="preserve"> Lakatos-szerkezetek</t>
  </si>
  <si>
    <t xml:space="preserve"> Felületképzés</t>
  </si>
  <si>
    <t xml:space="preserve"> Szigetelés</t>
  </si>
  <si>
    <t xml:space="preserve"> Útpálya tartozékok építése</t>
  </si>
  <si>
    <t>Építészeti árazott költségvetési kiírás</t>
  </si>
  <si>
    <t xml:space="preserve"> Készítette   : Nagy Zoltán</t>
  </si>
  <si>
    <t xml:space="preserve"> Kelt:      2017. év 08. hó. </t>
  </si>
  <si>
    <t>48-007-021.1.2-0093333</t>
  </si>
  <si>
    <t>Homlokzati fal hő- és hangszigetelése,
falazott vagy monolit vasbeton szerkezeten, kávaképzés vízszintes és függőleges felületen,kőzetgyapot csíkkal
ROCKWOOL Frontrock (RP-PT) vakolható kőzetgyapot lemez 30 mm</t>
  </si>
  <si>
    <t>48-010-001.5.2.1-0118007</t>
  </si>
  <si>
    <t>Homlokzati hőszigetelés, üvegszövetháló-erősítéssel,(mechanikai rögzítés, felületi zárás valamint kiegészítő profilok külön tételben szerepelnek),
lépcsős él-képzésű, érdesített XPS hőszigetelő lapokkal,
ragasztóporból képzett ragasztóba,
tagolatlan, sík, függőleges falon
MASTERPLAST Isomaster XPS extrudált polisztirolhab lemez, 1250x600x100 mm, Cikkszám: 0510-8IR10000</t>
  </si>
  <si>
    <t>Akadálymentes rámpakorlát elhelyezése kőcsavaros rögzítéssel Acélcső korlát, 51 mm hajlított átmérőjű kétsoros kézfogóval, 10/50 mm-es laposvas oszlopokkal, acél fogadóalemhez csavarpzva, tüzihorganyzott felülettel Nm: 750 mm magas</t>
  </si>
  <si>
    <t>Külső akadálymentes rámpa szerkezetének építése,kültéri lépcső építése terv szerint</t>
  </si>
  <si>
    <t>42-012-001.1.2.1.1.3-0212004</t>
  </si>
  <si>
    <t xml:space="preserve">Fal-, pillér-, oszlopburkolat készítése
beltérben,
gipszkarton alapfelületen,
mázas kerámiával,
kötésben vagy hálósan, 3-5 mm vtg. ragasztóba rakva, 1-10 mm fugaszélességgel,
25x25 - 40x40 cm közötti lapmérettel
LB-Knauf FLEX/Flex ragasztó, EN 12004 szerinti C2TE minősítéssel, kül- és beltérbe, fagyálló, padlófűtéshez is, Cikkszám: K00617021LB-Knauf Colorin flex fugázó, EN 13888 szerinti CG2 minősítéssel, fehér, Cikkszám: K00630***
</t>
  </si>
  <si>
    <t>Megjegyzés:</t>
  </si>
  <si>
    <t>A költségvetési kiírás a tervek és műszaki leírással együtt kezelendő!</t>
  </si>
  <si>
    <t xml:space="preserve">Készült: TOP-3.2.1 pályázathoz                                                                        </t>
  </si>
  <si>
    <t xml:space="preserve">"K" </t>
  </si>
  <si>
    <t xml:space="preserve">Padlásfödém hőszigetelése ROCKWOOL Airrock Hd kőzetgyapot lemezzel 200 mm
</t>
  </si>
  <si>
    <t>43-000-001</t>
  </si>
  <si>
    <t>Bontási munkák
Függőereszcsatorna bontása,50 cm kiterített szélességig</t>
  </si>
  <si>
    <t>43-000-005</t>
  </si>
  <si>
    <t>Bontási munkák
Lefolyó csatorna bontása50 cm kiterített szélességig</t>
  </si>
  <si>
    <t>43-003-001.1.2.2-0993251</t>
  </si>
  <si>
    <t>Ereszszegély szerelése
keményhéjalású tetőhöz,
színes műanyagbevonatú horganyzott acéllemezből,
41-75 cm kiterített szélességgel
LINDAB Seamline FOP szegély tűzihorganyzott acél + Classic bevonat, standard színben, 0,5 mm vtg., kiterített szélesség: 451-500 mm</t>
  </si>
  <si>
    <t>""K""</t>
  </si>
  <si>
    <t>Eltérő színű és érdességű burkolat vezetősáv céljából</t>
  </si>
  <si>
    <t xml:space="preserve">Név : Tiszabura Általános Iskola                </t>
  </si>
  <si>
    <t xml:space="preserve">Cím :  5235 Tiszabura,Kossuth Lajos utca 62/b.   Hrsz.: 91                     </t>
  </si>
  <si>
    <r>
      <t xml:space="preserve">AB-01 konszignációs jelű műanyag ablak </t>
    </r>
    <r>
      <rPr>
        <b/>
        <sz val="10"/>
        <color theme="1"/>
        <rFont val="Times New Roman"/>
        <family val="1"/>
        <charset val="238"/>
      </rPr>
      <t>120*235</t>
    </r>
  </si>
  <si>
    <r>
      <t xml:space="preserve">AB-02 konszignációs jelű műanyag ablak </t>
    </r>
    <r>
      <rPr>
        <b/>
        <sz val="10"/>
        <color theme="1"/>
        <rFont val="Times New Roman"/>
        <family val="1"/>
        <charset val="238"/>
      </rPr>
      <t>170*140</t>
    </r>
  </si>
  <si>
    <r>
      <t xml:space="preserve">AB-03 konszignációs jelű műanyag ablak </t>
    </r>
    <r>
      <rPr>
        <b/>
        <sz val="10"/>
        <color theme="1"/>
        <rFont val="Times New Roman"/>
        <family val="1"/>
        <charset val="238"/>
      </rPr>
      <t>60*60</t>
    </r>
  </si>
  <si>
    <r>
      <t xml:space="preserve">AB-04 konszignációs jelű műanyag ablak </t>
    </r>
    <r>
      <rPr>
        <b/>
        <sz val="10"/>
        <color theme="1"/>
        <rFont val="Times New Roman"/>
        <family val="1"/>
        <charset val="238"/>
      </rPr>
      <t>70/110</t>
    </r>
  </si>
  <si>
    <r>
      <t xml:space="preserve">AB-05 konszignációs jelű műanyag ablak </t>
    </r>
    <r>
      <rPr>
        <b/>
        <sz val="10"/>
        <color theme="1"/>
        <rFont val="Times New Roman"/>
        <family val="1"/>
        <charset val="238"/>
      </rPr>
      <t>120*300</t>
    </r>
  </si>
  <si>
    <r>
      <t xml:space="preserve">AJ-01 konszignációs jelű műanyag ajtó </t>
    </r>
    <r>
      <rPr>
        <b/>
        <sz val="10"/>
        <color theme="1"/>
        <rFont val="Times New Roman"/>
        <family val="1"/>
        <charset val="238"/>
      </rPr>
      <t>140*280</t>
    </r>
  </si>
  <si>
    <r>
      <t xml:space="preserve">AJ-02 konszignációs jelű műanyag ajtó </t>
    </r>
    <r>
      <rPr>
        <b/>
        <sz val="10"/>
        <color theme="1"/>
        <rFont val="Times New Roman"/>
        <family val="1"/>
        <charset val="238"/>
      </rPr>
      <t>160*320</t>
    </r>
  </si>
  <si>
    <r>
      <t xml:space="preserve">AJ-03 konszignációs jelű műanyag ajtó </t>
    </r>
    <r>
      <rPr>
        <b/>
        <sz val="10"/>
        <color theme="1"/>
        <rFont val="Times New Roman"/>
        <family val="1"/>
        <charset val="238"/>
      </rPr>
      <t>100*210</t>
    </r>
  </si>
  <si>
    <r>
      <t xml:space="preserve">AJ-04 konszignációs jelű műanyag ajtó </t>
    </r>
    <r>
      <rPr>
        <b/>
        <sz val="10"/>
        <color theme="1"/>
        <rFont val="Times New Roman"/>
        <family val="1"/>
        <charset val="238"/>
      </rPr>
      <t>75*210</t>
    </r>
  </si>
  <si>
    <r>
      <t xml:space="preserve">AJ-05 konszignációs jelű műanyag ajtó </t>
    </r>
    <r>
      <rPr>
        <b/>
        <sz val="10"/>
        <color theme="1"/>
        <rFont val="Times New Roman"/>
        <family val="1"/>
        <charset val="238"/>
      </rPr>
      <t>100*220</t>
    </r>
  </si>
  <si>
    <r>
      <t xml:space="preserve">AJ-06 konszignációs jelű műanyag ajtó </t>
    </r>
    <r>
      <rPr>
        <b/>
        <sz val="10"/>
        <color theme="1"/>
        <rFont val="Times New Roman"/>
        <family val="1"/>
        <charset val="238"/>
      </rPr>
      <t>160*320</t>
    </r>
  </si>
  <si>
    <r>
      <t xml:space="preserve">AJ-07 konszignációs jelű műanyag ajtó </t>
    </r>
    <r>
      <rPr>
        <b/>
        <sz val="10"/>
        <color theme="1"/>
        <rFont val="Times New Roman"/>
        <family val="1"/>
        <charset val="238"/>
      </rPr>
      <t>180*210</t>
    </r>
  </si>
  <si>
    <r>
      <t xml:space="preserve">AJ-08 konszignációs jelű műanyag ajtó </t>
    </r>
    <r>
      <rPr>
        <b/>
        <sz val="10"/>
        <color theme="1"/>
        <rFont val="Times New Roman"/>
        <family val="1"/>
        <charset val="238"/>
      </rPr>
      <t>90*210</t>
    </r>
  </si>
  <si>
    <r>
      <t xml:space="preserve">AJ-09 konszignációs jelű HÖRMAN ZK belső ajtó </t>
    </r>
    <r>
      <rPr>
        <b/>
        <sz val="10"/>
        <color theme="1"/>
        <rFont val="Times New Roman"/>
        <family val="1"/>
        <charset val="238"/>
      </rPr>
      <t>1100*2400</t>
    </r>
  </si>
  <si>
    <r>
      <t xml:space="preserve">AJ-10 konszignációs jelű műanyag ajtó </t>
    </r>
    <r>
      <rPr>
        <b/>
        <sz val="10"/>
        <color theme="1"/>
        <rFont val="Times New Roman"/>
        <family val="1"/>
        <charset val="238"/>
      </rPr>
      <t>135*210</t>
    </r>
  </si>
  <si>
    <t>21-003-011.1.1</t>
  </si>
  <si>
    <t>Földvisszatöltés munkagödörbe vagy munkaárokba,tömörítés nélkül, réteges elterítéssel,I-IV. osztályú talajban,
kézi erővel, az anyag súlypontja karoláson belül,
a vezeték (műtárgy) felett és mellett 50 cm vastagságig</t>
  </si>
  <si>
    <t>21-008-001.1.2</t>
  </si>
  <si>
    <t>Tömörítés
Döngölés kézi erővel
száraz, földnedves
III. fejtési talajosztályban</t>
  </si>
  <si>
    <t>Járdakészítés betonból, 8 cm vastagságig, tükörkiemeléssel,15 cm kavicságyazattal, szegéllyel, zsaluzattal,X0b(H) környezeti osztályú,kissé képlékeny konzisztenciájú betonból,
saját levében simítva
C16/20 - X0b(H) kissé képlékeny kavicsbeton keverék CEM 42,5 pc. D?max = 16 mm, m = 6,4 finomsági modulussal</t>
  </si>
  <si>
    <t>31-000-011.2.2</t>
  </si>
  <si>
    <t>Lépcsőszerkezetek bontása,
vasbetonból,
C20/25 - C25/30 betonminőség között</t>
  </si>
  <si>
    <t>31-000-013.2</t>
  </si>
  <si>
    <t>Beton aljzatok, járdák bontása 10 cm vastagságig,
kavicsbetonból, salakbetonból</t>
  </si>
  <si>
    <t>Klinkertégla homlokzatburkolat készítése</t>
  </si>
  <si>
    <t>Meglévő nyílászáró szerkezetek bontása</t>
  </si>
  <si>
    <t>Meglévő elektromos berendezések leszerelése</t>
  </si>
  <si>
    <t>Meglévő elektromos berendezések visszaszerelése</t>
  </si>
  <si>
    <t>Akadálymentes wc kialakításához szükséges elektromos hálózat átalakítása, szerelése</t>
  </si>
  <si>
    <t>Akadálymenetes tervfejezet szerinti indukciós rendszer (hurok és készülék) kiépítése.</t>
  </si>
  <si>
    <t>Villanyszerelés</t>
  </si>
  <si>
    <t>szigetelési ellenállás értékét, az érintésvédelmi megvilágítási és villámvédelmi rendszerek megfelelőségét igazoló mérési, felülvizsgálati jegyzőkönyvek</t>
  </si>
  <si>
    <t>Elektromos berendezések szerelvényei (lámpa, kacsoló, dugalj stb.)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</si>
</sst>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#,##0\ _F_t"/>
    <numFmt numFmtId="165" formatCode="#,##0\ &quot;Ft&quot;"/>
    <numFmt numFmtId="166" formatCode="_-* #,##0\ _F_t_-;\-* #,##0\ _F_t_-;_-* &quot;-&quot;??\ _F_t_-;_-@_-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vertAlign val="superscript"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rgb="FF333333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0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164" fontId="2" fillId="0" borderId="3" xfId="0" applyNumberFormat="1" applyFont="1" applyBorder="1" applyAlignment="1">
      <alignment horizontal="right" vertical="top" wrapText="1"/>
    </xf>
    <xf numFmtId="49" fontId="3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Fill="1"/>
    <xf numFmtId="0" fontId="7" fillId="0" borderId="0" xfId="0" applyFont="1" applyAlignment="1">
      <alignment vertical="top" wrapText="1"/>
    </xf>
    <xf numFmtId="0" fontId="3" fillId="0" borderId="0" xfId="0" applyFont="1"/>
    <xf numFmtId="0" fontId="3" fillId="0" borderId="1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right" vertical="top" wrapText="1"/>
    </xf>
    <xf numFmtId="49" fontId="3" fillId="0" borderId="0" xfId="0" applyNumberFormat="1" applyFont="1" applyFill="1" applyAlignment="1">
      <alignment vertical="top" wrapText="1"/>
    </xf>
    <xf numFmtId="0" fontId="3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 vertical="top" wrapText="1"/>
    </xf>
    <xf numFmtId="3" fontId="3" fillId="0" borderId="0" xfId="0" applyNumberFormat="1" applyFont="1" applyFill="1" applyAlignment="1">
      <alignment horizontal="center" vertical="top" wrapText="1"/>
    </xf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164" fontId="0" fillId="0" borderId="0" xfId="0" applyNumberFormat="1" applyFill="1"/>
    <xf numFmtId="164" fontId="0" fillId="0" borderId="0" xfId="0" applyNumberFormat="1"/>
    <xf numFmtId="165" fontId="0" fillId="0" borderId="0" xfId="0" applyNumberFormat="1"/>
    <xf numFmtId="164" fontId="2" fillId="2" borderId="3" xfId="0" applyNumberFormat="1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wrapText="1"/>
    </xf>
    <xf numFmtId="0" fontId="8" fillId="0" borderId="0" xfId="0" applyFont="1" applyFill="1" applyBorder="1" applyAlignment="1" applyProtection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166" fontId="3" fillId="0" borderId="0" xfId="1" applyNumberFormat="1" applyFont="1" applyBorder="1" applyAlignment="1">
      <alignment horizontal="right" wrapText="1"/>
    </xf>
    <xf numFmtId="165" fontId="2" fillId="0" borderId="3" xfId="1" applyNumberFormat="1" applyFont="1" applyBorder="1" applyAlignment="1">
      <alignment horizontal="right" wrapText="1"/>
    </xf>
    <xf numFmtId="0" fontId="1" fillId="0" borderId="0" xfId="0" applyFont="1" applyFill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right" vertical="top"/>
    </xf>
    <xf numFmtId="164" fontId="3" fillId="0" borderId="1" xfId="0" applyNumberFormat="1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10" fontId="3" fillId="0" borderId="1" xfId="0" applyNumberFormat="1" applyFont="1" applyFill="1" applyBorder="1" applyAlignment="1">
      <alignment vertical="top"/>
    </xf>
    <xf numFmtId="0" fontId="3" fillId="0" borderId="0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164" fontId="2" fillId="0" borderId="2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165" fontId="2" fillId="0" borderId="3" xfId="0" applyNumberFormat="1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165" fontId="10" fillId="0" borderId="2" xfId="1" applyNumberFormat="1" applyFont="1" applyBorder="1" applyAlignment="1">
      <alignment horizontal="center" vertical="center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zoomScaleNormal="100" workbookViewId="0">
      <selection activeCell="C15" sqref="C15"/>
    </sheetView>
  </sheetViews>
  <sheetFormatPr defaultRowHeight="14.4" x14ac:dyDescent="0.3"/>
  <cols>
    <col min="1" max="1" width="45.44140625" customWidth="1"/>
    <col min="2" max="2" width="10" customWidth="1"/>
    <col min="3" max="3" width="12.88671875" customWidth="1"/>
    <col min="4" max="4" width="13.109375" customWidth="1"/>
  </cols>
  <sheetData>
    <row r="1" spans="1:4" ht="15.6" x14ac:dyDescent="0.3">
      <c r="A1" s="68" t="s">
        <v>69</v>
      </c>
      <c r="B1" s="69"/>
      <c r="C1" s="69"/>
      <c r="D1" s="69"/>
    </row>
    <row r="2" spans="1:4" ht="15.6" x14ac:dyDescent="0.3">
      <c r="A2" s="68" t="s">
        <v>70</v>
      </c>
      <c r="B2" s="69"/>
      <c r="C2" s="69"/>
      <c r="D2" s="69"/>
    </row>
    <row r="3" spans="1:4" ht="15.6" x14ac:dyDescent="0.3">
      <c r="A3" s="68" t="s">
        <v>71</v>
      </c>
      <c r="B3" s="69"/>
      <c r="C3" s="69"/>
      <c r="D3" s="69"/>
    </row>
    <row r="4" spans="1:4" ht="15.6" x14ac:dyDescent="0.3">
      <c r="A4" s="62" t="s">
        <v>72</v>
      </c>
      <c r="B4" s="69"/>
      <c r="C4" s="69"/>
      <c r="D4" s="69"/>
    </row>
    <row r="5" spans="1:4" ht="15.6" x14ac:dyDescent="0.3">
      <c r="A5" s="66"/>
      <c r="B5" s="67"/>
      <c r="C5" s="67"/>
      <c r="D5" s="67"/>
    </row>
    <row r="6" spans="1:4" ht="15.6" x14ac:dyDescent="0.3">
      <c r="A6" s="66"/>
      <c r="B6" s="67"/>
      <c r="C6" s="67"/>
      <c r="D6" s="67"/>
    </row>
    <row r="7" spans="1:4" ht="15.6" x14ac:dyDescent="0.3">
      <c r="A7" s="66"/>
      <c r="B7" s="67"/>
      <c r="C7" s="67"/>
      <c r="D7" s="67"/>
    </row>
    <row r="8" spans="1:4" ht="15.6" x14ac:dyDescent="0.3">
      <c r="A8" s="1"/>
      <c r="B8" s="1"/>
      <c r="C8" s="1"/>
      <c r="D8" s="1"/>
    </row>
    <row r="9" spans="1:4" ht="15.6" x14ac:dyDescent="0.3">
      <c r="A9" s="1" t="s">
        <v>118</v>
      </c>
      <c r="B9" s="1"/>
      <c r="C9" s="1" t="s">
        <v>73</v>
      </c>
      <c r="D9" s="1"/>
    </row>
    <row r="10" spans="1:4" ht="15.6" x14ac:dyDescent="0.3">
      <c r="A10" s="1" t="s">
        <v>73</v>
      </c>
      <c r="B10" s="1"/>
      <c r="C10" s="1" t="s">
        <v>73</v>
      </c>
      <c r="D10" s="1"/>
    </row>
    <row r="11" spans="1:4" ht="15.6" x14ac:dyDescent="0.3">
      <c r="A11" s="53" t="s">
        <v>119</v>
      </c>
      <c r="B11" s="53" t="s">
        <v>96</v>
      </c>
      <c r="C11" s="53"/>
      <c r="D11" s="12"/>
    </row>
    <row r="12" spans="1:4" ht="15.6" x14ac:dyDescent="0.3">
      <c r="A12" s="1" t="s">
        <v>73</v>
      </c>
      <c r="C12" s="53"/>
      <c r="D12" s="12"/>
    </row>
    <row r="13" spans="1:4" ht="15.6" x14ac:dyDescent="0.3">
      <c r="A13" s="1" t="s">
        <v>73</v>
      </c>
      <c r="B13" s="53" t="s">
        <v>95</v>
      </c>
      <c r="C13" s="53"/>
      <c r="D13" s="12"/>
    </row>
    <row r="14" spans="1:4" ht="15.6" x14ac:dyDescent="0.3">
      <c r="A14" s="1" t="s">
        <v>73</v>
      </c>
      <c r="B14" s="53"/>
      <c r="C14" s="53"/>
      <c r="D14" s="12"/>
    </row>
    <row r="15" spans="1:4" ht="15.6" x14ac:dyDescent="0.3">
      <c r="A15" s="1" t="s">
        <v>74</v>
      </c>
      <c r="C15" s="53"/>
      <c r="D15" s="12"/>
    </row>
    <row r="16" spans="1:4" ht="15.6" x14ac:dyDescent="0.3">
      <c r="A16" s="1" t="s">
        <v>75</v>
      </c>
      <c r="B16" s="1"/>
      <c r="C16" s="1"/>
      <c r="D16" s="1"/>
    </row>
    <row r="17" spans="1:4" ht="15.6" x14ac:dyDescent="0.3">
      <c r="A17" s="1" t="s">
        <v>94</v>
      </c>
      <c r="B17" s="1"/>
      <c r="C17" s="1"/>
      <c r="D17" s="1"/>
    </row>
    <row r="18" spans="1:4" ht="15.6" x14ac:dyDescent="0.3">
      <c r="A18" s="1" t="s">
        <v>76</v>
      </c>
      <c r="B18" s="1"/>
      <c r="C18" s="1"/>
      <c r="D18" s="1"/>
    </row>
    <row r="19" spans="1:4" ht="15.6" x14ac:dyDescent="0.3">
      <c r="A19" s="1" t="s">
        <v>107</v>
      </c>
      <c r="B19" s="1"/>
      <c r="C19" s="1"/>
      <c r="D19" s="1"/>
    </row>
    <row r="20" spans="1:4" x14ac:dyDescent="0.3">
      <c r="A20" s="10"/>
      <c r="B20" s="10"/>
      <c r="C20" s="10"/>
      <c r="D20" s="10"/>
    </row>
    <row r="21" spans="1:4" x14ac:dyDescent="0.3">
      <c r="A21" s="15" t="s">
        <v>0</v>
      </c>
      <c r="B21" s="54"/>
      <c r="C21" s="55" t="s">
        <v>1</v>
      </c>
      <c r="D21" s="55" t="s">
        <v>2</v>
      </c>
    </row>
    <row r="22" spans="1:4" x14ac:dyDescent="0.3">
      <c r="A22" s="15" t="s">
        <v>3</v>
      </c>
      <c r="B22" s="54"/>
      <c r="C22" s="56">
        <f>Összesítő!B15</f>
        <v>0</v>
      </c>
      <c r="D22" s="56">
        <f>Összesítő!C15</f>
        <v>0</v>
      </c>
    </row>
    <row r="23" spans="1:4" x14ac:dyDescent="0.3">
      <c r="A23" s="15" t="s">
        <v>4</v>
      </c>
      <c r="B23" s="54"/>
      <c r="C23" s="56">
        <f>C22</f>
        <v>0</v>
      </c>
      <c r="D23" s="56">
        <f>ROUND(D22,0)</f>
        <v>0</v>
      </c>
    </row>
    <row r="24" spans="1:4" x14ac:dyDescent="0.3">
      <c r="A24" s="10" t="s">
        <v>5</v>
      </c>
      <c r="B24" s="57"/>
      <c r="C24" s="63">
        <f>ROUND(C23+D23,0)</f>
        <v>0</v>
      </c>
      <c r="D24" s="63"/>
    </row>
    <row r="25" spans="1:4" x14ac:dyDescent="0.3">
      <c r="A25" s="15" t="s">
        <v>6</v>
      </c>
      <c r="B25" s="58">
        <v>0.27</v>
      </c>
      <c r="C25" s="64">
        <f>ROUND(C24*B25,0)</f>
        <v>0</v>
      </c>
      <c r="D25" s="64"/>
    </row>
    <row r="26" spans="1:4" x14ac:dyDescent="0.3">
      <c r="A26" s="15" t="s">
        <v>7</v>
      </c>
      <c r="B26" s="54"/>
      <c r="C26" s="65">
        <f>ROUND(C24+C25,0)</f>
        <v>0</v>
      </c>
      <c r="D26" s="65"/>
    </row>
    <row r="27" spans="1:4" x14ac:dyDescent="0.3">
      <c r="A27" s="57"/>
      <c r="B27" s="10"/>
      <c r="C27" s="10"/>
      <c r="D27" s="10"/>
    </row>
    <row r="28" spans="1:4" x14ac:dyDescent="0.3">
      <c r="A28" s="57" t="s">
        <v>105</v>
      </c>
      <c r="B28" s="10"/>
      <c r="C28" s="10"/>
      <c r="D28" s="10"/>
    </row>
    <row r="29" spans="1:4" x14ac:dyDescent="0.3">
      <c r="A29" s="57" t="s">
        <v>106</v>
      </c>
      <c r="B29" s="10"/>
      <c r="C29" s="10"/>
      <c r="D29" s="10"/>
    </row>
    <row r="30" spans="1:4" x14ac:dyDescent="0.3">
      <c r="A30" s="57"/>
      <c r="B30" s="10"/>
      <c r="C30" s="10"/>
      <c r="D30" s="10"/>
    </row>
    <row r="31" spans="1:4" x14ac:dyDescent="0.3">
      <c r="A31" s="57"/>
      <c r="B31" s="10"/>
      <c r="C31" s="10"/>
      <c r="D31" s="10"/>
    </row>
    <row r="32" spans="1:4" ht="15.6" x14ac:dyDescent="0.3">
      <c r="A32" s="1"/>
      <c r="B32" s="1"/>
      <c r="C32" s="62" t="s">
        <v>8</v>
      </c>
      <c r="D32" s="62"/>
    </row>
    <row r="33" spans="1:4" ht="15.6" x14ac:dyDescent="0.3">
      <c r="A33" s="1"/>
      <c r="B33" s="1"/>
      <c r="C33" s="1"/>
      <c r="D33" s="1"/>
    </row>
    <row r="34" spans="1:4" ht="15.6" x14ac:dyDescent="0.3">
      <c r="A34" s="1"/>
      <c r="B34" s="1"/>
      <c r="C34" s="1"/>
      <c r="D34" s="1"/>
    </row>
    <row r="35" spans="1:4" ht="15.6" x14ac:dyDescent="0.3">
      <c r="A35" s="1"/>
      <c r="B35" s="1"/>
      <c r="C35" s="1"/>
      <c r="D35" s="1"/>
    </row>
    <row r="36" spans="1:4" ht="15.6" x14ac:dyDescent="0.3">
      <c r="A36" s="1"/>
      <c r="B36" s="1"/>
      <c r="C36" s="1"/>
      <c r="D36" s="1"/>
    </row>
    <row r="37" spans="1:4" ht="15.6" x14ac:dyDescent="0.3">
      <c r="A37" s="1"/>
      <c r="B37" s="1"/>
    </row>
  </sheetData>
  <mergeCells count="11">
    <mergeCell ref="A1:D1"/>
    <mergeCell ref="A2:D2"/>
    <mergeCell ref="A3:D3"/>
    <mergeCell ref="A4:D4"/>
    <mergeCell ref="A5:D5"/>
    <mergeCell ref="C32:D32"/>
    <mergeCell ref="C24:D24"/>
    <mergeCell ref="C25:D25"/>
    <mergeCell ref="C26:D26"/>
    <mergeCell ref="A6:D6"/>
    <mergeCell ref="A7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C15" sqref="C15"/>
    </sheetView>
  </sheetViews>
  <sheetFormatPr defaultRowHeight="14.4" x14ac:dyDescent="0.3"/>
  <cols>
    <col min="1" max="1" width="35" customWidth="1"/>
    <col min="2" max="2" width="23" customWidth="1"/>
    <col min="3" max="3" width="23.6640625" customWidth="1"/>
  </cols>
  <sheetData>
    <row r="1" spans="1:3" x14ac:dyDescent="0.3">
      <c r="A1" s="3" t="s">
        <v>9</v>
      </c>
      <c r="B1" s="50" t="s">
        <v>10</v>
      </c>
      <c r="C1" s="5" t="s">
        <v>11</v>
      </c>
    </row>
    <row r="2" spans="1:3" x14ac:dyDescent="0.3">
      <c r="A2" s="47" t="s">
        <v>83</v>
      </c>
      <c r="B2" s="51">
        <f>' Állványozás'!H3</f>
        <v>0</v>
      </c>
      <c r="C2" s="51">
        <f>' Állványozás'!I3</f>
        <v>0</v>
      </c>
    </row>
    <row r="3" spans="1:3" x14ac:dyDescent="0.3">
      <c r="A3" s="47" t="s">
        <v>84</v>
      </c>
      <c r="B3" s="51">
        <f>' Irtás, föld- és szikalmunka'!H6</f>
        <v>0</v>
      </c>
      <c r="C3" s="51">
        <f>' Irtás, föld- és szikalmunka'!I6</f>
        <v>0</v>
      </c>
    </row>
    <row r="4" spans="1:3" x14ac:dyDescent="0.3">
      <c r="A4" s="47" t="s">
        <v>85</v>
      </c>
      <c r="B4" s="51">
        <f>' Helyszíni beton és vasbeton '!H6</f>
        <v>0</v>
      </c>
      <c r="C4" s="51">
        <f>' Helyszíni beton és vasbeton '!I6</f>
        <v>0</v>
      </c>
    </row>
    <row r="5" spans="1:3" x14ac:dyDescent="0.3">
      <c r="A5" s="48" t="s">
        <v>86</v>
      </c>
      <c r="B5" s="51">
        <f>' Vakolás-rabicolás'!H8</f>
        <v>0</v>
      </c>
      <c r="C5" s="51">
        <f>' Vakolás-rabicolás'!I8</f>
        <v>0</v>
      </c>
    </row>
    <row r="6" spans="1:3" x14ac:dyDescent="0.3">
      <c r="A6" s="48" t="s">
        <v>87</v>
      </c>
      <c r="B6" s="51">
        <f>' Hideg- és melegburkolatok'!H7</f>
        <v>0</v>
      </c>
      <c r="C6" s="51">
        <f>' Hideg- és melegburkolatok'!I7</f>
        <v>0</v>
      </c>
    </row>
    <row r="7" spans="1:3" x14ac:dyDescent="0.3">
      <c r="A7" s="48" t="s">
        <v>88</v>
      </c>
      <c r="B7" s="51">
        <f>' Bádogozás'!H7</f>
        <v>0</v>
      </c>
      <c r="C7" s="51">
        <f>' Bádogozás'!I7</f>
        <v>0</v>
      </c>
    </row>
    <row r="8" spans="1:3" x14ac:dyDescent="0.3">
      <c r="A8" s="48" t="s">
        <v>89</v>
      </c>
      <c r="B8" s="51">
        <f>' Asztalosszerkezetek'!H18</f>
        <v>0</v>
      </c>
      <c r="C8" s="51">
        <f>' Asztalosszerkezetek'!I18</f>
        <v>0</v>
      </c>
    </row>
    <row r="9" spans="1:3" x14ac:dyDescent="0.3">
      <c r="A9" s="48" t="s">
        <v>90</v>
      </c>
      <c r="B9" s="51">
        <f>' Lakatos-szerkezetek elhelyez'!H3</f>
        <v>0</v>
      </c>
      <c r="C9" s="51">
        <f>' Lakatos-szerkezetek elhelyez'!I3</f>
        <v>0</v>
      </c>
    </row>
    <row r="10" spans="1:3" x14ac:dyDescent="0.3">
      <c r="A10" s="48" t="s">
        <v>91</v>
      </c>
      <c r="B10" s="51">
        <f>' Felületképzés'!H4</f>
        <v>0</v>
      </c>
      <c r="C10" s="51">
        <f>' Felületképzés'!I4</f>
        <v>0</v>
      </c>
    </row>
    <row r="11" spans="1:3" x14ac:dyDescent="0.3">
      <c r="A11" s="48" t="s">
        <v>92</v>
      </c>
      <c r="B11" s="51">
        <f>' Szigetelés'!H8</f>
        <v>0</v>
      </c>
      <c r="C11" s="51">
        <f>' Szigetelés'!I8</f>
        <v>0</v>
      </c>
    </row>
    <row r="12" spans="1:3" x14ac:dyDescent="0.3">
      <c r="A12" s="48" t="s">
        <v>93</v>
      </c>
      <c r="B12" s="51">
        <f>' Útpálya tartozékok építése'!H5</f>
        <v>0</v>
      </c>
      <c r="C12" s="51">
        <f>' Útpálya tartozékok építése'!I5</f>
        <v>0</v>
      </c>
    </row>
    <row r="13" spans="1:3" x14ac:dyDescent="0.3">
      <c r="A13" s="48" t="s">
        <v>77</v>
      </c>
      <c r="B13" s="51">
        <f>'Vízellátás-csatornázás'!H3</f>
        <v>0</v>
      </c>
      <c r="C13" s="51">
        <f>'Vízellátás-csatornázás'!I3</f>
        <v>0</v>
      </c>
    </row>
    <row r="14" spans="1:3" x14ac:dyDescent="0.3">
      <c r="A14" s="48" t="s">
        <v>150</v>
      </c>
      <c r="B14" s="51">
        <f>Villanyszerelés!H8</f>
        <v>0</v>
      </c>
      <c r="C14" s="51">
        <f>Villanyszerelés!I8</f>
        <v>0</v>
      </c>
    </row>
    <row r="15" spans="1:3" x14ac:dyDescent="0.3">
      <c r="A15" s="49" t="s">
        <v>12</v>
      </c>
      <c r="B15" s="52">
        <f>SUM(B2:B14)</f>
        <v>0</v>
      </c>
      <c r="C15" s="52">
        <f>SUM(C2:C14)</f>
        <v>0</v>
      </c>
    </row>
    <row r="16" spans="1:3" x14ac:dyDescent="0.3">
      <c r="B16" s="70"/>
      <c r="C16" s="70"/>
    </row>
    <row r="17" spans="2:3" x14ac:dyDescent="0.3">
      <c r="B17" s="45"/>
      <c r="C17" s="45"/>
    </row>
  </sheetData>
  <mergeCells count="1">
    <mergeCell ref="B16:C1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opLeftCell="B1" workbookViewId="0">
      <selection activeCell="F2" sqref="F2:G2"/>
    </sheetView>
  </sheetViews>
  <sheetFormatPr defaultRowHeight="14.4" x14ac:dyDescent="0.3"/>
  <cols>
    <col min="1" max="1" width="4.33203125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10.88671875" customWidth="1"/>
    <col min="9" max="9" width="10" customWidth="1"/>
    <col min="11" max="11" width="11" bestFit="1" customWidth="1"/>
    <col min="14" max="14" width="9.109375" customWidth="1"/>
  </cols>
  <sheetData>
    <row r="1" spans="1:14" ht="27" customHeight="1" x14ac:dyDescent="0.3">
      <c r="A1" s="19" t="s">
        <v>13</v>
      </c>
      <c r="B1" s="19" t="s">
        <v>14</v>
      </c>
      <c r="C1" s="19" t="s">
        <v>15</v>
      </c>
      <c r="D1" s="19" t="s">
        <v>16</v>
      </c>
      <c r="E1" s="19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4" ht="122.25" customHeight="1" x14ac:dyDescent="0.3">
      <c r="A2" s="23">
        <v>1</v>
      </c>
      <c r="B2" s="17" t="s">
        <v>32</v>
      </c>
      <c r="C2" s="24" t="s">
        <v>33</v>
      </c>
      <c r="D2" s="25">
        <v>690</v>
      </c>
      <c r="E2" s="25" t="s">
        <v>22</v>
      </c>
      <c r="F2" s="26"/>
      <c r="G2" s="26"/>
      <c r="H2" s="26">
        <f>F2*D2</f>
        <v>0</v>
      </c>
      <c r="I2" s="26">
        <f>G2*D2</f>
        <v>0</v>
      </c>
      <c r="N2" s="12"/>
    </row>
    <row r="3" spans="1:14" x14ac:dyDescent="0.3">
      <c r="A3" s="2"/>
      <c r="B3" s="3"/>
      <c r="C3" s="3" t="s">
        <v>25</v>
      </c>
      <c r="D3" s="4"/>
      <c r="E3" s="4"/>
      <c r="F3" s="7"/>
      <c r="G3" s="7"/>
      <c r="H3" s="7">
        <f>SUM(H2)</f>
        <v>0</v>
      </c>
      <c r="I3" s="7">
        <f>SUM(I2)</f>
        <v>0</v>
      </c>
      <c r="K3" s="44"/>
    </row>
  </sheetData>
  <sortState ref="A2:I3">
    <sortCondition ref="B1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2" sqref="F2:G5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8.6640625" customWidth="1"/>
    <col min="9" max="9" width="10" customWidth="1"/>
  </cols>
  <sheetData>
    <row r="1" spans="1:9" ht="26.4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43</v>
      </c>
      <c r="G1" s="5" t="s">
        <v>19</v>
      </c>
      <c r="H1" s="5" t="s">
        <v>20</v>
      </c>
      <c r="I1" s="5" t="s">
        <v>21</v>
      </c>
    </row>
    <row r="2" spans="1:9" ht="105.6" x14ac:dyDescent="0.3">
      <c r="A2" s="23">
        <v>2</v>
      </c>
      <c r="B2" s="16" t="s">
        <v>66</v>
      </c>
      <c r="C2" s="16" t="s">
        <v>67</v>
      </c>
      <c r="D2" s="25">
        <v>18</v>
      </c>
      <c r="E2" s="31" t="s">
        <v>41</v>
      </c>
      <c r="F2" s="31"/>
      <c r="G2" s="31"/>
      <c r="H2" s="31">
        <f t="shared" ref="H2:H3" si="0">F2*D2</f>
        <v>0</v>
      </c>
      <c r="I2" s="31">
        <f t="shared" ref="I2:I3" si="1">G2*D2</f>
        <v>0</v>
      </c>
    </row>
    <row r="3" spans="1:9" ht="57" customHeight="1" x14ac:dyDescent="0.3">
      <c r="A3" s="18">
        <v>3</v>
      </c>
      <c r="B3" s="18" t="s">
        <v>38</v>
      </c>
      <c r="C3" s="27" t="s">
        <v>39</v>
      </c>
      <c r="D3" s="20">
        <v>4</v>
      </c>
      <c r="E3" s="20" t="s">
        <v>40</v>
      </c>
      <c r="F3" s="33"/>
      <c r="G3" s="33"/>
      <c r="H3" s="31">
        <f t="shared" si="0"/>
        <v>0</v>
      </c>
      <c r="I3" s="31">
        <f t="shared" si="1"/>
        <v>0</v>
      </c>
    </row>
    <row r="4" spans="1:9" ht="118.5" customHeight="1" x14ac:dyDescent="0.3">
      <c r="A4" s="18"/>
      <c r="B4" s="59" t="s">
        <v>135</v>
      </c>
      <c r="C4" s="59" t="s">
        <v>136</v>
      </c>
      <c r="D4" s="25">
        <v>16</v>
      </c>
      <c r="E4" s="31" t="s">
        <v>41</v>
      </c>
      <c r="F4" s="31"/>
      <c r="G4" s="31"/>
      <c r="H4" s="31">
        <f>F4*D4</f>
        <v>0</v>
      </c>
      <c r="I4" s="31">
        <f>G4*D4</f>
        <v>0</v>
      </c>
    </row>
    <row r="5" spans="1:9" ht="57" customHeight="1" x14ac:dyDescent="0.3">
      <c r="A5" s="18"/>
      <c r="B5" s="59" t="s">
        <v>137</v>
      </c>
      <c r="C5" s="59" t="s">
        <v>138</v>
      </c>
      <c r="D5" s="25">
        <v>16</v>
      </c>
      <c r="E5" s="31" t="s">
        <v>41</v>
      </c>
      <c r="F5" s="31"/>
      <c r="G5" s="31"/>
      <c r="H5" s="31">
        <f>F5*D5</f>
        <v>0</v>
      </c>
      <c r="I5" s="31">
        <f>G5*D5</f>
        <v>0</v>
      </c>
    </row>
    <row r="6" spans="1:9" ht="18.75" customHeight="1" x14ac:dyDescent="0.3">
      <c r="A6" s="2"/>
      <c r="B6" s="3"/>
      <c r="C6" s="3" t="s">
        <v>25</v>
      </c>
      <c r="D6" s="4"/>
      <c r="E6" s="4"/>
      <c r="F6" s="7"/>
      <c r="G6" s="7"/>
      <c r="H6" s="32">
        <f>SUM(H2:H5)</f>
        <v>0</v>
      </c>
      <c r="I6" s="32">
        <f>SUM(I2:I5)</f>
        <v>0</v>
      </c>
    </row>
  </sheetData>
  <sortState ref="A2:I5">
    <sortCondition ref="B1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F2" sqref="F2:G5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8.6640625" customWidth="1"/>
    <col min="9" max="9" width="10" customWidth="1"/>
  </cols>
  <sheetData>
    <row r="1" spans="1:9" ht="26.4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43</v>
      </c>
      <c r="G1" s="5" t="s">
        <v>19</v>
      </c>
      <c r="H1" s="5" t="s">
        <v>20</v>
      </c>
      <c r="I1" s="5" t="s">
        <v>21</v>
      </c>
    </row>
    <row r="2" spans="1:9" ht="52.8" x14ac:dyDescent="0.3">
      <c r="A2" s="23">
        <v>3</v>
      </c>
      <c r="B2" s="24" t="s">
        <v>42</v>
      </c>
      <c r="C2" s="16" t="s">
        <v>102</v>
      </c>
      <c r="D2" s="25">
        <v>1</v>
      </c>
      <c r="E2" s="31" t="s">
        <v>68</v>
      </c>
      <c r="F2" s="31"/>
      <c r="G2" s="31"/>
      <c r="H2" s="31">
        <f>F2*D2</f>
        <v>0</v>
      </c>
      <c r="I2" s="31">
        <f>G2*D2</f>
        <v>0</v>
      </c>
    </row>
    <row r="3" spans="1:9" ht="173.25" customHeight="1" x14ac:dyDescent="0.3">
      <c r="A3" s="23"/>
      <c r="B3" s="24" t="s">
        <v>42</v>
      </c>
      <c r="C3" s="16" t="s">
        <v>139</v>
      </c>
      <c r="D3" s="25">
        <v>80</v>
      </c>
      <c r="E3" s="31" t="s">
        <v>22</v>
      </c>
      <c r="F3" s="31"/>
      <c r="G3" s="31"/>
      <c r="H3" s="31">
        <f>F3*D3</f>
        <v>0</v>
      </c>
      <c r="I3" s="31">
        <f>G3*D3</f>
        <v>0</v>
      </c>
    </row>
    <row r="4" spans="1:9" ht="54.75" customHeight="1" x14ac:dyDescent="0.3">
      <c r="A4" s="23"/>
      <c r="B4" s="16" t="s">
        <v>140</v>
      </c>
      <c r="C4" s="16" t="s">
        <v>141</v>
      </c>
      <c r="D4" s="31">
        <v>2</v>
      </c>
      <c r="E4" s="31" t="s">
        <v>41</v>
      </c>
      <c r="F4" s="31"/>
      <c r="G4" s="31"/>
      <c r="H4" s="31">
        <f>F4*D4</f>
        <v>0</v>
      </c>
      <c r="I4" s="31">
        <f>G4*D4</f>
        <v>0</v>
      </c>
    </row>
    <row r="5" spans="1:9" ht="56.25" customHeight="1" x14ac:dyDescent="0.3">
      <c r="A5" s="23"/>
      <c r="B5" s="16" t="s">
        <v>142</v>
      </c>
      <c r="C5" s="16" t="s">
        <v>143</v>
      </c>
      <c r="D5" s="31">
        <v>80</v>
      </c>
      <c r="E5" s="31" t="s">
        <v>22</v>
      </c>
      <c r="F5" s="31"/>
      <c r="G5" s="31"/>
      <c r="H5" s="31">
        <f>F5*D5</f>
        <v>0</v>
      </c>
      <c r="I5" s="31">
        <f>G5*D5</f>
        <v>0</v>
      </c>
    </row>
    <row r="6" spans="1:9" x14ac:dyDescent="0.3">
      <c r="A6" s="2"/>
      <c r="B6" s="3"/>
      <c r="C6" s="3" t="s">
        <v>25</v>
      </c>
      <c r="D6" s="4"/>
      <c r="E6" s="4"/>
      <c r="F6" s="7"/>
      <c r="G6" s="7"/>
      <c r="H6" s="32">
        <f>SUM(H2:H5)</f>
        <v>0</v>
      </c>
      <c r="I6" s="32">
        <f>SUM(I2:I5)</f>
        <v>0</v>
      </c>
    </row>
    <row r="7" spans="1:9" x14ac:dyDescent="0.3">
      <c r="H7" s="34"/>
      <c r="I7" s="34"/>
    </row>
  </sheetData>
  <sortState ref="A2:I6">
    <sortCondition ref="B1"/>
  </sortState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F2" sqref="F2:G7"/>
    </sheetView>
  </sheetViews>
  <sheetFormatPr defaultRowHeight="14.4" x14ac:dyDescent="0.3"/>
  <cols>
    <col min="1" max="1" width="4.33203125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11.5546875" customWidth="1"/>
    <col min="9" max="9" width="10" customWidth="1"/>
    <col min="12" max="12" width="13.6640625" style="12" customWidth="1"/>
  </cols>
  <sheetData>
    <row r="1" spans="1:12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2" ht="132" x14ac:dyDescent="0.3">
      <c r="A2" s="18">
        <v>1</v>
      </c>
      <c r="B2" s="38" t="s">
        <v>56</v>
      </c>
      <c r="C2" s="38" t="s">
        <v>57</v>
      </c>
      <c r="D2" s="20">
        <v>423</v>
      </c>
      <c r="E2" s="21" t="s">
        <v>22</v>
      </c>
      <c r="F2" s="35"/>
      <c r="G2" s="35"/>
      <c r="H2" s="35">
        <f>F2*D2</f>
        <v>0</v>
      </c>
      <c r="I2" s="35">
        <f>G2*D2</f>
        <v>0</v>
      </c>
    </row>
    <row r="3" spans="1:12" ht="118.8" x14ac:dyDescent="0.3">
      <c r="A3" s="18">
        <v>2</v>
      </c>
      <c r="B3" s="39" t="s">
        <v>29</v>
      </c>
      <c r="C3" s="39" t="s">
        <v>44</v>
      </c>
      <c r="D3" s="20">
        <v>423</v>
      </c>
      <c r="E3" s="21" t="s">
        <v>22</v>
      </c>
      <c r="F3" s="35"/>
      <c r="G3" s="35"/>
      <c r="H3" s="35">
        <f t="shared" ref="H3:H7" si="0">F3*D3</f>
        <v>0</v>
      </c>
      <c r="I3" s="35">
        <f t="shared" ref="I3:I7" si="1">G3*D3</f>
        <v>0</v>
      </c>
    </row>
    <row r="4" spans="1:12" ht="184.8" x14ac:dyDescent="0.3">
      <c r="A4" s="18">
        <v>3</v>
      </c>
      <c r="B4" s="6" t="s">
        <v>30</v>
      </c>
      <c r="C4" s="6" t="s">
        <v>45</v>
      </c>
      <c r="D4" s="20">
        <v>378</v>
      </c>
      <c r="E4" s="21" t="s">
        <v>22</v>
      </c>
      <c r="F4" s="35"/>
      <c r="G4" s="35"/>
      <c r="H4" s="35">
        <f t="shared" si="0"/>
        <v>0</v>
      </c>
      <c r="I4" s="35">
        <f t="shared" si="1"/>
        <v>0</v>
      </c>
    </row>
    <row r="5" spans="1:12" ht="105.6" x14ac:dyDescent="0.3">
      <c r="A5" s="18">
        <v>4</v>
      </c>
      <c r="B5" s="37" t="s">
        <v>31</v>
      </c>
      <c r="C5" s="37" t="s">
        <v>46</v>
      </c>
      <c r="D5" s="20">
        <v>45</v>
      </c>
      <c r="E5" s="21" t="s">
        <v>22</v>
      </c>
      <c r="F5" s="35"/>
      <c r="G5" s="35"/>
      <c r="H5" s="35">
        <f t="shared" si="0"/>
        <v>0</v>
      </c>
      <c r="I5" s="35">
        <f t="shared" si="1"/>
        <v>0</v>
      </c>
    </row>
    <row r="6" spans="1:12" ht="198" x14ac:dyDescent="0.3">
      <c r="A6" s="18">
        <v>5</v>
      </c>
      <c r="B6" s="30" t="s">
        <v>27</v>
      </c>
      <c r="C6" s="30" t="s">
        <v>55</v>
      </c>
      <c r="D6" s="20">
        <v>160</v>
      </c>
      <c r="E6" s="21" t="s">
        <v>26</v>
      </c>
      <c r="F6" s="35"/>
      <c r="G6" s="35"/>
      <c r="H6" s="35">
        <f t="shared" si="0"/>
        <v>0</v>
      </c>
      <c r="I6" s="35">
        <f t="shared" si="1"/>
        <v>0</v>
      </c>
    </row>
    <row r="7" spans="1:12" ht="184.8" x14ac:dyDescent="0.3">
      <c r="A7" s="18">
        <v>7</v>
      </c>
      <c r="B7" s="30" t="s">
        <v>28</v>
      </c>
      <c r="C7" s="30" t="s">
        <v>47</v>
      </c>
      <c r="D7" s="20">
        <v>70</v>
      </c>
      <c r="E7" s="21" t="s">
        <v>26</v>
      </c>
      <c r="F7" s="35"/>
      <c r="G7" s="35"/>
      <c r="H7" s="35">
        <f t="shared" si="0"/>
        <v>0</v>
      </c>
      <c r="I7" s="35">
        <f t="shared" si="1"/>
        <v>0</v>
      </c>
    </row>
    <row r="8" spans="1:12" x14ac:dyDescent="0.3">
      <c r="A8" s="2"/>
      <c r="B8" s="3"/>
      <c r="C8" s="3" t="s">
        <v>25</v>
      </c>
      <c r="D8" s="5"/>
      <c r="E8" s="5"/>
      <c r="F8" s="32"/>
      <c r="G8" s="32"/>
      <c r="H8" s="32">
        <f>SUM(H2:H7)</f>
        <v>0</v>
      </c>
      <c r="I8" s="32">
        <f>SUM(I2:I7)</f>
        <v>0</v>
      </c>
      <c r="L8" s="43"/>
    </row>
    <row r="9" spans="1:12" x14ac:dyDescent="0.3">
      <c r="A9" s="14"/>
      <c r="B9" s="14"/>
      <c r="C9" s="14"/>
      <c r="D9" s="14"/>
      <c r="E9" s="14"/>
      <c r="F9" s="14"/>
      <c r="G9" s="14"/>
      <c r="H9" s="14"/>
      <c r="I9" s="14"/>
    </row>
  </sheetData>
  <sortState ref="A2:I10">
    <sortCondition ref="B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F2" sqref="F2:G6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8.6640625" customWidth="1"/>
    <col min="9" max="9" width="10" customWidth="1"/>
    <col min="10" max="10" width="8" customWidth="1"/>
    <col min="11" max="11" width="11" style="12" customWidth="1"/>
  </cols>
  <sheetData>
    <row r="1" spans="1:9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26.4" x14ac:dyDescent="0.3">
      <c r="A2" s="18">
        <v>1</v>
      </c>
      <c r="B2" s="11" t="s">
        <v>116</v>
      </c>
      <c r="C2" s="41" t="s">
        <v>117</v>
      </c>
      <c r="D2" s="21">
        <v>10</v>
      </c>
      <c r="E2" s="21" t="s">
        <v>26</v>
      </c>
      <c r="F2" s="35"/>
      <c r="G2" s="35"/>
      <c r="H2" s="35">
        <f t="shared" ref="H2:H6" si="0">F2*D2</f>
        <v>0</v>
      </c>
      <c r="I2" s="35">
        <f t="shared" ref="I2:I6" si="1">G2*D2</f>
        <v>0</v>
      </c>
    </row>
    <row r="3" spans="1:9" ht="33.75" customHeight="1" x14ac:dyDescent="0.3">
      <c r="A3" s="18"/>
      <c r="B3" s="11" t="s">
        <v>116</v>
      </c>
      <c r="C3" s="42" t="s">
        <v>144</v>
      </c>
      <c r="D3" s="21">
        <v>90</v>
      </c>
      <c r="E3" s="21" t="s">
        <v>22</v>
      </c>
      <c r="F3" s="35"/>
      <c r="G3" s="35"/>
      <c r="H3" s="35">
        <f t="shared" ref="H3" si="2">F3*D3</f>
        <v>0</v>
      </c>
      <c r="I3" s="35">
        <f t="shared" ref="I3" si="3">G3*D3</f>
        <v>0</v>
      </c>
    </row>
    <row r="4" spans="1:9" ht="277.2" x14ac:dyDescent="0.3">
      <c r="A4" s="18">
        <v>2</v>
      </c>
      <c r="B4" s="11" t="s">
        <v>103</v>
      </c>
      <c r="C4" s="30" t="s">
        <v>104</v>
      </c>
      <c r="D4" s="21">
        <v>21</v>
      </c>
      <c r="E4" s="21" t="s">
        <v>22</v>
      </c>
      <c r="F4" s="35"/>
      <c r="G4" s="35"/>
      <c r="H4" s="35">
        <f t="shared" si="0"/>
        <v>0</v>
      </c>
      <c r="I4" s="35">
        <f t="shared" si="1"/>
        <v>0</v>
      </c>
    </row>
    <row r="5" spans="1:9" ht="171.6" x14ac:dyDescent="0.3">
      <c r="A5" s="18">
        <v>3</v>
      </c>
      <c r="B5" s="11" t="s">
        <v>35</v>
      </c>
      <c r="C5" s="30" t="s">
        <v>50</v>
      </c>
      <c r="D5" s="21">
        <v>10</v>
      </c>
      <c r="E5" s="21" t="s">
        <v>22</v>
      </c>
      <c r="F5" s="35"/>
      <c r="G5" s="35"/>
      <c r="H5" s="35">
        <f t="shared" si="0"/>
        <v>0</v>
      </c>
      <c r="I5" s="35">
        <f t="shared" si="1"/>
        <v>0</v>
      </c>
    </row>
    <row r="6" spans="1:9" ht="249" customHeight="1" x14ac:dyDescent="0.3">
      <c r="A6" s="18">
        <v>4</v>
      </c>
      <c r="B6" s="11" t="s">
        <v>36</v>
      </c>
      <c r="C6" s="30" t="s">
        <v>51</v>
      </c>
      <c r="D6" s="21">
        <v>10</v>
      </c>
      <c r="E6" s="21" t="s">
        <v>22</v>
      </c>
      <c r="F6" s="35"/>
      <c r="G6" s="35"/>
      <c r="H6" s="35">
        <f t="shared" si="0"/>
        <v>0</v>
      </c>
      <c r="I6" s="35">
        <f t="shared" si="1"/>
        <v>0</v>
      </c>
    </row>
    <row r="7" spans="1:9" x14ac:dyDescent="0.3">
      <c r="A7" s="2"/>
      <c r="B7" s="3"/>
      <c r="C7" s="3" t="s">
        <v>25</v>
      </c>
      <c r="D7" s="5"/>
      <c r="E7" s="5"/>
      <c r="F7" s="32"/>
      <c r="G7" s="32"/>
      <c r="H7" s="32">
        <f>SUM(H2:H6)</f>
        <v>0</v>
      </c>
      <c r="I7" s="32">
        <f>SUM(I2:I6)</f>
        <v>0</v>
      </c>
    </row>
  </sheetData>
  <sortState ref="A2:I10">
    <sortCondition ref="B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F2" sqref="F2:G6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9" width="10" customWidth="1"/>
    <col min="11" max="11" width="11" bestFit="1" customWidth="1"/>
    <col min="12" max="12" width="8.44140625" customWidth="1"/>
  </cols>
  <sheetData>
    <row r="1" spans="1:12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2" ht="39.6" x14ac:dyDescent="0.3">
      <c r="A2" s="18">
        <v>1</v>
      </c>
      <c r="B2" s="6" t="s">
        <v>58</v>
      </c>
      <c r="C2" s="40" t="s">
        <v>59</v>
      </c>
      <c r="D2" s="20">
        <v>30</v>
      </c>
      <c r="E2" s="21" t="s">
        <v>26</v>
      </c>
      <c r="F2" s="35"/>
      <c r="G2" s="35"/>
      <c r="H2" s="35">
        <f t="shared" ref="H2:H6" si="0">F2*D2</f>
        <v>0</v>
      </c>
      <c r="I2" s="35">
        <f t="shared" ref="I2:I6" si="1">G2*D2</f>
        <v>0</v>
      </c>
      <c r="L2" s="12"/>
    </row>
    <row r="3" spans="1:12" ht="158.25" customHeight="1" x14ac:dyDescent="0.3">
      <c r="A3" s="18"/>
      <c r="B3" s="42" t="s">
        <v>114</v>
      </c>
      <c r="C3" s="42" t="s">
        <v>115</v>
      </c>
      <c r="D3" s="20">
        <v>30</v>
      </c>
      <c r="E3" s="21" t="s">
        <v>26</v>
      </c>
      <c r="F3" s="35"/>
      <c r="G3" s="35"/>
      <c r="H3" s="35">
        <f t="shared" ref="H3" si="2">F3*D3</f>
        <v>0</v>
      </c>
      <c r="I3" s="35">
        <f t="shared" ref="I3" si="3">G3*D3</f>
        <v>0</v>
      </c>
      <c r="L3" s="12"/>
    </row>
    <row r="4" spans="1:12" ht="132" x14ac:dyDescent="0.3">
      <c r="A4" s="18">
        <v>2</v>
      </c>
      <c r="B4" s="11" t="s">
        <v>63</v>
      </c>
      <c r="C4" s="17" t="s">
        <v>62</v>
      </c>
      <c r="D4" s="20">
        <v>30</v>
      </c>
      <c r="E4" s="21" t="s">
        <v>26</v>
      </c>
      <c r="F4" s="35"/>
      <c r="G4" s="35"/>
      <c r="H4" s="35">
        <f t="shared" si="0"/>
        <v>0</v>
      </c>
      <c r="I4" s="35">
        <f t="shared" si="1"/>
        <v>0</v>
      </c>
      <c r="L4" s="12"/>
    </row>
    <row r="5" spans="1:12" ht="59.25" customHeight="1" x14ac:dyDescent="0.3">
      <c r="A5" s="18"/>
      <c r="B5" s="60" t="s">
        <v>110</v>
      </c>
      <c r="C5" s="17" t="s">
        <v>111</v>
      </c>
      <c r="D5" s="20">
        <v>45</v>
      </c>
      <c r="E5" s="21" t="s">
        <v>26</v>
      </c>
      <c r="F5" s="35"/>
      <c r="G5" s="35"/>
      <c r="H5" s="35">
        <f t="shared" si="0"/>
        <v>0</v>
      </c>
      <c r="I5" s="35">
        <f t="shared" si="1"/>
        <v>0</v>
      </c>
      <c r="L5" s="12"/>
    </row>
    <row r="6" spans="1:12" ht="55.5" customHeight="1" x14ac:dyDescent="0.3">
      <c r="A6" s="18"/>
      <c r="B6" s="60" t="s">
        <v>112</v>
      </c>
      <c r="C6" s="17" t="s">
        <v>113</v>
      </c>
      <c r="D6" s="20">
        <v>45</v>
      </c>
      <c r="E6" s="21" t="s">
        <v>26</v>
      </c>
      <c r="F6" s="35"/>
      <c r="G6" s="35"/>
      <c r="H6" s="35">
        <f t="shared" si="0"/>
        <v>0</v>
      </c>
      <c r="I6" s="35">
        <f t="shared" si="1"/>
        <v>0</v>
      </c>
      <c r="L6" s="12"/>
    </row>
    <row r="7" spans="1:12" x14ac:dyDescent="0.3">
      <c r="A7" s="2"/>
      <c r="B7" s="3"/>
      <c r="C7" s="3" t="s">
        <v>25</v>
      </c>
      <c r="D7" s="5"/>
      <c r="E7" s="5"/>
      <c r="F7" s="32"/>
      <c r="G7" s="32"/>
      <c r="H7" s="32">
        <f>SUM(H2:H6)</f>
        <v>0</v>
      </c>
      <c r="I7" s="32">
        <f>SUM(I2:I6)</f>
        <v>0</v>
      </c>
      <c r="K7" s="44"/>
    </row>
  </sheetData>
  <sortState ref="A2:I4">
    <sortCondition ref="B1"/>
  </sortState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F2" sqref="F2:G17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6640625" bestFit="1" customWidth="1"/>
    <col min="5" max="5" width="6.5546875" customWidth="1"/>
    <col min="6" max="6" width="8.44140625" customWidth="1"/>
    <col min="7" max="7" width="7" customWidth="1"/>
    <col min="8" max="8" width="11.6640625" customWidth="1"/>
    <col min="9" max="9" width="10" customWidth="1"/>
  </cols>
  <sheetData>
    <row r="1" spans="1:9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30.75" customHeight="1" x14ac:dyDescent="0.3">
      <c r="A2" s="61"/>
      <c r="B2" s="23" t="s">
        <v>42</v>
      </c>
      <c r="C2" s="23" t="s">
        <v>145</v>
      </c>
      <c r="D2" s="25">
        <v>50</v>
      </c>
      <c r="E2" s="25" t="s">
        <v>22</v>
      </c>
      <c r="F2" s="25"/>
      <c r="G2" s="25"/>
      <c r="H2" s="25">
        <f>F2*D2</f>
        <v>0</v>
      </c>
      <c r="I2" s="25">
        <f>G2*D2</f>
        <v>0</v>
      </c>
    </row>
    <row r="3" spans="1:9" ht="33" customHeight="1" x14ac:dyDescent="0.3">
      <c r="A3" s="23">
        <v>2</v>
      </c>
      <c r="B3" s="23" t="s">
        <v>42</v>
      </c>
      <c r="C3" s="23" t="s">
        <v>120</v>
      </c>
      <c r="D3" s="25">
        <v>7</v>
      </c>
      <c r="E3" s="25" t="s">
        <v>24</v>
      </c>
      <c r="F3" s="25"/>
      <c r="G3" s="25"/>
      <c r="H3" s="25">
        <f>F3*D3</f>
        <v>0</v>
      </c>
      <c r="I3" s="25">
        <f>G3*D3</f>
        <v>0</v>
      </c>
    </row>
    <row r="4" spans="1:9" ht="32.25" customHeight="1" x14ac:dyDescent="0.3">
      <c r="B4" s="23" t="s">
        <v>42</v>
      </c>
      <c r="C4" s="23" t="s">
        <v>121</v>
      </c>
      <c r="D4" s="25">
        <v>2</v>
      </c>
      <c r="E4" s="25" t="s">
        <v>24</v>
      </c>
      <c r="F4" s="25"/>
      <c r="G4" s="25"/>
      <c r="H4" s="25">
        <f>F4*D4</f>
        <v>0</v>
      </c>
      <c r="I4" s="25">
        <f>G4*D4</f>
        <v>0</v>
      </c>
    </row>
    <row r="5" spans="1:9" ht="29.25" customHeight="1" x14ac:dyDescent="0.3">
      <c r="A5" s="23">
        <v>1</v>
      </c>
      <c r="B5" s="23" t="s">
        <v>42</v>
      </c>
      <c r="C5" s="23" t="s">
        <v>122</v>
      </c>
      <c r="D5" s="25">
        <v>5</v>
      </c>
      <c r="E5" s="25" t="s">
        <v>24</v>
      </c>
      <c r="F5" s="25"/>
      <c r="G5" s="25"/>
      <c r="H5" s="25">
        <f t="shared" ref="H5" si="0">F5*D5</f>
        <v>0</v>
      </c>
      <c r="I5" s="25">
        <f t="shared" ref="I5" si="1">G5*D5</f>
        <v>0</v>
      </c>
    </row>
    <row r="6" spans="1:9" ht="26.4" x14ac:dyDescent="0.3">
      <c r="A6" s="23">
        <v>3</v>
      </c>
      <c r="B6" s="23" t="s">
        <v>42</v>
      </c>
      <c r="C6" s="23" t="s">
        <v>123</v>
      </c>
      <c r="D6" s="25">
        <v>1</v>
      </c>
      <c r="E6" s="25" t="s">
        <v>24</v>
      </c>
      <c r="F6" s="25"/>
      <c r="G6" s="25"/>
      <c r="H6" s="25">
        <f t="shared" ref="H6" si="2">F6*D6</f>
        <v>0</v>
      </c>
      <c r="I6" s="25">
        <f t="shared" ref="I6" si="3">G6*D6</f>
        <v>0</v>
      </c>
    </row>
    <row r="7" spans="1:9" ht="26.4" x14ac:dyDescent="0.3">
      <c r="A7" s="23">
        <v>4</v>
      </c>
      <c r="B7" s="23" t="s">
        <v>42</v>
      </c>
      <c r="C7" s="23" t="s">
        <v>124</v>
      </c>
      <c r="D7" s="25">
        <v>1</v>
      </c>
      <c r="E7" s="25" t="s">
        <v>24</v>
      </c>
      <c r="F7" s="25"/>
      <c r="G7" s="25"/>
      <c r="H7" s="25">
        <f t="shared" ref="H7" si="4">F7*D7</f>
        <v>0</v>
      </c>
      <c r="I7" s="25">
        <f t="shared" ref="I7" si="5">G7*D7</f>
        <v>0</v>
      </c>
    </row>
    <row r="8" spans="1:9" ht="25.5" customHeight="1" x14ac:dyDescent="0.3">
      <c r="A8" s="23"/>
      <c r="B8" s="23" t="s">
        <v>42</v>
      </c>
      <c r="C8" s="23" t="s">
        <v>125</v>
      </c>
      <c r="D8" s="25">
        <v>1</v>
      </c>
      <c r="E8" s="25" t="s">
        <v>24</v>
      </c>
      <c r="F8" s="25"/>
      <c r="G8" s="25"/>
      <c r="H8" s="25">
        <f t="shared" ref="H8:H12" si="6">F8*D8</f>
        <v>0</v>
      </c>
      <c r="I8" s="25">
        <f t="shared" ref="I8:I12" si="7">G8*D8</f>
        <v>0</v>
      </c>
    </row>
    <row r="9" spans="1:9" ht="25.5" customHeight="1" x14ac:dyDescent="0.3">
      <c r="A9" s="23"/>
      <c r="B9" s="23" t="s">
        <v>42</v>
      </c>
      <c r="C9" s="23" t="s">
        <v>126</v>
      </c>
      <c r="D9" s="25">
        <v>2</v>
      </c>
      <c r="E9" s="25" t="s">
        <v>24</v>
      </c>
      <c r="F9" s="25"/>
      <c r="G9" s="25"/>
      <c r="H9" s="25">
        <f t="shared" si="6"/>
        <v>0</v>
      </c>
      <c r="I9" s="25">
        <f t="shared" si="7"/>
        <v>0</v>
      </c>
    </row>
    <row r="10" spans="1:9" ht="25.5" customHeight="1" x14ac:dyDescent="0.3">
      <c r="A10" s="23"/>
      <c r="B10" s="23" t="s">
        <v>42</v>
      </c>
      <c r="C10" s="23" t="s">
        <v>127</v>
      </c>
      <c r="D10" s="25">
        <v>2</v>
      </c>
      <c r="E10" s="25" t="s">
        <v>24</v>
      </c>
      <c r="F10" s="25"/>
      <c r="G10" s="25"/>
      <c r="H10" s="25">
        <f t="shared" si="6"/>
        <v>0</v>
      </c>
      <c r="I10" s="25">
        <f t="shared" si="7"/>
        <v>0</v>
      </c>
    </row>
    <row r="11" spans="1:9" ht="25.5" customHeight="1" x14ac:dyDescent="0.3">
      <c r="A11" s="23"/>
      <c r="B11" s="23" t="s">
        <v>42</v>
      </c>
      <c r="C11" s="23" t="s">
        <v>128</v>
      </c>
      <c r="D11" s="25">
        <v>2</v>
      </c>
      <c r="E11" s="25" t="s">
        <v>24</v>
      </c>
      <c r="F11" s="25"/>
      <c r="G11" s="25"/>
      <c r="H11" s="25">
        <f t="shared" si="6"/>
        <v>0</v>
      </c>
      <c r="I11" s="25">
        <f t="shared" si="7"/>
        <v>0</v>
      </c>
    </row>
    <row r="12" spans="1:9" ht="25.5" customHeight="1" x14ac:dyDescent="0.3">
      <c r="A12" s="23"/>
      <c r="B12" s="23" t="s">
        <v>42</v>
      </c>
      <c r="C12" s="23" t="s">
        <v>129</v>
      </c>
      <c r="D12" s="25">
        <v>1</v>
      </c>
      <c r="E12" s="25" t="s">
        <v>24</v>
      </c>
      <c r="F12" s="25"/>
      <c r="G12" s="25"/>
      <c r="H12" s="25">
        <f t="shared" si="6"/>
        <v>0</v>
      </c>
      <c r="I12" s="25">
        <f t="shared" si="7"/>
        <v>0</v>
      </c>
    </row>
    <row r="13" spans="1:9" ht="25.5" customHeight="1" x14ac:dyDescent="0.3">
      <c r="A13" s="23"/>
      <c r="B13" s="23" t="s">
        <v>42</v>
      </c>
      <c r="C13" s="23" t="s">
        <v>130</v>
      </c>
      <c r="D13" s="25">
        <v>1</v>
      </c>
      <c r="E13" s="25" t="s">
        <v>24</v>
      </c>
      <c r="F13" s="25"/>
      <c r="G13" s="25"/>
      <c r="H13" s="25">
        <f t="shared" ref="H13:H14" si="8">F13*D13</f>
        <v>0</v>
      </c>
      <c r="I13" s="25">
        <f t="shared" ref="I13:I14" si="9">G13*D13</f>
        <v>0</v>
      </c>
    </row>
    <row r="14" spans="1:9" ht="25.5" customHeight="1" x14ac:dyDescent="0.3">
      <c r="A14" s="23"/>
      <c r="B14" s="23" t="s">
        <v>42</v>
      </c>
      <c r="C14" s="23" t="s">
        <v>131</v>
      </c>
      <c r="D14" s="25">
        <v>1</v>
      </c>
      <c r="E14" s="25" t="s">
        <v>24</v>
      </c>
      <c r="F14" s="25"/>
      <c r="G14" s="25"/>
      <c r="H14" s="25">
        <f t="shared" si="8"/>
        <v>0</v>
      </c>
      <c r="I14" s="25">
        <f t="shared" si="9"/>
        <v>0</v>
      </c>
    </row>
    <row r="15" spans="1:9" ht="25.5" customHeight="1" x14ac:dyDescent="0.3">
      <c r="A15" s="23"/>
      <c r="B15" s="23" t="s">
        <v>42</v>
      </c>
      <c r="C15" s="23" t="s">
        <v>132</v>
      </c>
      <c r="D15" s="25">
        <v>1</v>
      </c>
      <c r="E15" s="25" t="s">
        <v>24</v>
      </c>
      <c r="F15" s="25"/>
      <c r="G15" s="25"/>
      <c r="H15" s="25">
        <f t="shared" ref="H15:H17" si="10">F15*D15</f>
        <v>0</v>
      </c>
      <c r="I15" s="25">
        <f t="shared" ref="I15:I17" si="11">G15*D15</f>
        <v>0</v>
      </c>
    </row>
    <row r="16" spans="1:9" ht="38.25" customHeight="1" x14ac:dyDescent="0.3">
      <c r="A16" s="23"/>
      <c r="B16" s="23" t="s">
        <v>42</v>
      </c>
      <c r="C16" s="23" t="s">
        <v>133</v>
      </c>
      <c r="D16" s="25">
        <v>1</v>
      </c>
      <c r="E16" s="25" t="s">
        <v>24</v>
      </c>
      <c r="F16" s="25"/>
      <c r="G16" s="25"/>
      <c r="H16" s="25">
        <f t="shared" si="10"/>
        <v>0</v>
      </c>
      <c r="I16" s="25">
        <f t="shared" si="11"/>
        <v>0</v>
      </c>
    </row>
    <row r="17" spans="1:9" ht="25.5" customHeight="1" x14ac:dyDescent="0.3">
      <c r="A17" s="23"/>
      <c r="B17" s="23" t="s">
        <v>42</v>
      </c>
      <c r="C17" s="23" t="s">
        <v>134</v>
      </c>
      <c r="D17" s="25">
        <v>9</v>
      </c>
      <c r="E17" s="25" t="s">
        <v>24</v>
      </c>
      <c r="F17" s="25"/>
      <c r="G17" s="25"/>
      <c r="H17" s="25">
        <f t="shared" si="10"/>
        <v>0</v>
      </c>
      <c r="I17" s="25">
        <f t="shared" si="11"/>
        <v>0</v>
      </c>
    </row>
    <row r="18" spans="1:9" ht="18" customHeight="1" x14ac:dyDescent="0.3">
      <c r="A18" s="2"/>
      <c r="B18" s="3"/>
      <c r="C18" s="3" t="s">
        <v>25</v>
      </c>
      <c r="D18" s="5"/>
      <c r="E18" s="5"/>
      <c r="F18" s="32"/>
      <c r="G18" s="32"/>
      <c r="H18" s="32">
        <f>SUM(H2:H17)</f>
        <v>0</v>
      </c>
      <c r="I18" s="32">
        <f>SUM(I2:I17)</f>
        <v>0</v>
      </c>
    </row>
  </sheetData>
  <sortState ref="A2:I27">
    <sortCondition ref="B1"/>
  </sortState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F2" sqref="F2:G2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6640625" bestFit="1" customWidth="1"/>
    <col min="5" max="5" width="6.5546875" customWidth="1"/>
    <col min="6" max="6" width="6.44140625" customWidth="1"/>
    <col min="7" max="7" width="7" customWidth="1"/>
    <col min="8" max="9" width="10" customWidth="1"/>
  </cols>
  <sheetData>
    <row r="1" spans="1:9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132" x14ac:dyDescent="0.3">
      <c r="A2" s="23">
        <v>2</v>
      </c>
      <c r="B2" s="59" t="s">
        <v>42</v>
      </c>
      <c r="C2" s="59" t="s">
        <v>101</v>
      </c>
      <c r="D2" s="31">
        <v>10</v>
      </c>
      <c r="E2" s="31" t="s">
        <v>26</v>
      </c>
      <c r="F2" s="25"/>
      <c r="G2" s="25"/>
      <c r="H2" s="31">
        <f>F2*D2</f>
        <v>0</v>
      </c>
      <c r="I2" s="31">
        <f>G2*D2</f>
        <v>0</v>
      </c>
    </row>
    <row r="3" spans="1:9" x14ac:dyDescent="0.3">
      <c r="A3" s="2"/>
      <c r="B3" s="3"/>
      <c r="C3" s="3" t="s">
        <v>25</v>
      </c>
      <c r="D3" s="5"/>
      <c r="E3" s="5"/>
      <c r="F3" s="32"/>
      <c r="G3" s="32"/>
      <c r="H3" s="32">
        <f>SUM(H2:H2)</f>
        <v>0</v>
      </c>
      <c r="I3" s="32">
        <f>SUM(I2:I2)</f>
        <v>0</v>
      </c>
    </row>
  </sheetData>
  <sortState ref="A2:I3">
    <sortCondition ref="B1"/>
  </sortState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F2" sqref="F2:G3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6640625" bestFit="1" customWidth="1"/>
    <col min="5" max="5" width="6.5546875" customWidth="1"/>
    <col min="6" max="6" width="6.44140625" customWidth="1"/>
    <col min="7" max="7" width="7" customWidth="1"/>
    <col min="8" max="8" width="8.6640625" customWidth="1"/>
    <col min="9" max="9" width="10" customWidth="1"/>
  </cols>
  <sheetData>
    <row r="1" spans="1:9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132" x14ac:dyDescent="0.3">
      <c r="A2" s="23">
        <v>1</v>
      </c>
      <c r="B2" s="16" t="s">
        <v>60</v>
      </c>
      <c r="C2" s="16" t="s">
        <v>61</v>
      </c>
      <c r="D2" s="31">
        <v>50</v>
      </c>
      <c r="E2" s="31" t="s">
        <v>22</v>
      </c>
      <c r="F2" s="31"/>
      <c r="G2" s="31"/>
      <c r="H2" s="31">
        <f>F2*D2</f>
        <v>0</v>
      </c>
      <c r="I2" s="31">
        <f>G2*D2</f>
        <v>0</v>
      </c>
    </row>
    <row r="3" spans="1:9" ht="158.4" x14ac:dyDescent="0.3">
      <c r="A3" s="23">
        <v>2</v>
      </c>
      <c r="B3" s="16" t="s">
        <v>37</v>
      </c>
      <c r="C3" s="16" t="s">
        <v>52</v>
      </c>
      <c r="D3" s="31">
        <v>50</v>
      </c>
      <c r="E3" s="31" t="s">
        <v>22</v>
      </c>
      <c r="F3" s="31"/>
      <c r="G3" s="31"/>
      <c r="H3" s="31">
        <f>F3*D3</f>
        <v>0</v>
      </c>
      <c r="I3" s="31">
        <f>G3*D3</f>
        <v>0</v>
      </c>
    </row>
    <row r="4" spans="1:9" x14ac:dyDescent="0.3">
      <c r="A4" s="2"/>
      <c r="B4" s="3"/>
      <c r="C4" s="3" t="s">
        <v>25</v>
      </c>
      <c r="D4" s="5"/>
      <c r="E4" s="5"/>
      <c r="F4" s="32"/>
      <c r="G4" s="32"/>
      <c r="H4" s="32">
        <f>SUM(H2:H3)</f>
        <v>0</v>
      </c>
      <c r="I4" s="32">
        <f>SUM(I2:I3)</f>
        <v>0</v>
      </c>
    </row>
  </sheetData>
  <sortState ref="A2:I4">
    <sortCondition ref="B1"/>
  </sortState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F2" sqref="F2:G7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9" width="11.33203125" bestFit="1" customWidth="1"/>
    <col min="12" max="12" width="37.88671875" style="12" customWidth="1"/>
  </cols>
  <sheetData>
    <row r="1" spans="1:12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2" ht="48.75" customHeight="1" x14ac:dyDescent="0.3">
      <c r="A2" s="18">
        <v>1</v>
      </c>
      <c r="B2" s="29" t="s">
        <v>108</v>
      </c>
      <c r="C2" s="27" t="s">
        <v>109</v>
      </c>
      <c r="D2" s="28">
        <v>350</v>
      </c>
      <c r="E2" s="28" t="s">
        <v>22</v>
      </c>
      <c r="F2" s="28"/>
      <c r="G2" s="28"/>
      <c r="H2" s="28">
        <f>F2*D2</f>
        <v>0</v>
      </c>
      <c r="I2" s="28">
        <f>G2*D2</f>
        <v>0</v>
      </c>
    </row>
    <row r="3" spans="1:12" ht="105.6" x14ac:dyDescent="0.3">
      <c r="A3" s="18">
        <v>3</v>
      </c>
      <c r="B3" s="29" t="s">
        <v>64</v>
      </c>
      <c r="C3" s="27" t="s">
        <v>65</v>
      </c>
      <c r="D3" s="28">
        <v>350</v>
      </c>
      <c r="E3" s="28" t="s">
        <v>22</v>
      </c>
      <c r="F3" s="28"/>
      <c r="G3" s="28"/>
      <c r="H3" s="28">
        <f t="shared" ref="H3:H7" si="0">F3*D3</f>
        <v>0</v>
      </c>
      <c r="I3" s="28">
        <f t="shared" ref="I3:I7" si="1">G3*D3</f>
        <v>0</v>
      </c>
    </row>
    <row r="4" spans="1:12" ht="207" customHeight="1" x14ac:dyDescent="0.3">
      <c r="A4" s="18">
        <v>6</v>
      </c>
      <c r="B4" s="9" t="s">
        <v>99</v>
      </c>
      <c r="C4" s="8" t="s">
        <v>100</v>
      </c>
      <c r="D4" s="28">
        <v>45</v>
      </c>
      <c r="E4" s="22" t="s">
        <v>22</v>
      </c>
      <c r="F4" s="22"/>
      <c r="G4" s="22"/>
      <c r="H4" s="28">
        <f t="shared" si="0"/>
        <v>0</v>
      </c>
      <c r="I4" s="28">
        <f t="shared" si="1"/>
        <v>0</v>
      </c>
    </row>
    <row r="5" spans="1:12" ht="211.5" customHeight="1" x14ac:dyDescent="0.3">
      <c r="A5" s="18">
        <v>8</v>
      </c>
      <c r="B5" s="17" t="s">
        <v>53</v>
      </c>
      <c r="C5" s="17" t="s">
        <v>54</v>
      </c>
      <c r="D5" s="20">
        <v>378</v>
      </c>
      <c r="E5" s="20" t="s">
        <v>22</v>
      </c>
      <c r="F5" s="36"/>
      <c r="G5" s="36"/>
      <c r="H5" s="28">
        <f t="shared" si="0"/>
        <v>0</v>
      </c>
      <c r="I5" s="28">
        <f t="shared" si="1"/>
        <v>0</v>
      </c>
    </row>
    <row r="6" spans="1:12" ht="135" customHeight="1" x14ac:dyDescent="0.3">
      <c r="A6" s="18"/>
      <c r="B6" s="17" t="s">
        <v>97</v>
      </c>
      <c r="C6" s="17" t="s">
        <v>98</v>
      </c>
      <c r="D6" s="20">
        <v>65</v>
      </c>
      <c r="E6" s="20" t="s">
        <v>22</v>
      </c>
      <c r="F6" s="36"/>
      <c r="G6" s="36"/>
      <c r="H6" s="28">
        <f t="shared" ref="H6" si="2">F6*D6</f>
        <v>0</v>
      </c>
      <c r="I6" s="28">
        <f t="shared" ref="I6" si="3">G6*D6</f>
        <v>0</v>
      </c>
    </row>
    <row r="7" spans="1:12" ht="145.19999999999999" x14ac:dyDescent="0.3">
      <c r="A7" s="18">
        <v>9</v>
      </c>
      <c r="B7" s="9" t="s">
        <v>23</v>
      </c>
      <c r="C7" s="8" t="s">
        <v>48</v>
      </c>
      <c r="D7" s="28">
        <v>2115</v>
      </c>
      <c r="E7" s="22" t="s">
        <v>24</v>
      </c>
      <c r="F7" s="22"/>
      <c r="G7" s="22"/>
      <c r="H7" s="28">
        <f t="shared" si="0"/>
        <v>0</v>
      </c>
      <c r="I7" s="28">
        <f t="shared" si="1"/>
        <v>0</v>
      </c>
    </row>
    <row r="8" spans="1:12" x14ac:dyDescent="0.3">
      <c r="A8" s="2"/>
      <c r="B8" s="3"/>
      <c r="C8" s="3" t="s">
        <v>25</v>
      </c>
      <c r="D8" s="5"/>
      <c r="E8" s="5"/>
      <c r="F8" s="32"/>
      <c r="G8" s="32"/>
      <c r="H8" s="32">
        <f>SUM(H2:H7)</f>
        <v>0</v>
      </c>
      <c r="I8" s="32">
        <f>SUM(I2:I7)</f>
        <v>0</v>
      </c>
      <c r="L8" s="43"/>
    </row>
  </sheetData>
  <sortState ref="A2:I11">
    <sortCondition ref="B7"/>
  </sortState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2" sqref="F2:G4"/>
    </sheetView>
  </sheetViews>
  <sheetFormatPr defaultRowHeight="14.4" x14ac:dyDescent="0.3"/>
  <cols>
    <col min="1" max="1" width="4.441406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8.6640625" customWidth="1"/>
    <col min="9" max="9" width="10" customWidth="1"/>
  </cols>
  <sheetData>
    <row r="1" spans="1:9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171.6" x14ac:dyDescent="0.3">
      <c r="A2" s="18"/>
      <c r="B2" s="13" t="s">
        <v>81</v>
      </c>
      <c r="C2" s="6" t="s">
        <v>82</v>
      </c>
      <c r="D2" s="21">
        <v>1</v>
      </c>
      <c r="E2" s="21" t="s">
        <v>24</v>
      </c>
      <c r="F2" s="36"/>
      <c r="G2" s="36"/>
      <c r="H2" s="35">
        <f>F2*D2</f>
        <v>0</v>
      </c>
      <c r="I2" s="35">
        <f>G2*D2</f>
        <v>0</v>
      </c>
    </row>
    <row r="3" spans="1:9" ht="92.4" x14ac:dyDescent="0.3">
      <c r="A3" s="18"/>
      <c r="B3" s="13" t="s">
        <v>79</v>
      </c>
      <c r="C3" s="42" t="s">
        <v>80</v>
      </c>
      <c r="D3" s="21">
        <v>1</v>
      </c>
      <c r="E3" s="21" t="s">
        <v>24</v>
      </c>
      <c r="F3" s="36"/>
      <c r="G3" s="36"/>
      <c r="H3" s="35">
        <f>F3*D3</f>
        <v>0</v>
      </c>
      <c r="I3" s="35">
        <f>G3*D3</f>
        <v>0</v>
      </c>
    </row>
    <row r="4" spans="1:9" ht="92.4" x14ac:dyDescent="0.3">
      <c r="A4" s="18">
        <v>1</v>
      </c>
      <c r="B4" s="13" t="s">
        <v>34</v>
      </c>
      <c r="C4" s="42" t="s">
        <v>49</v>
      </c>
      <c r="D4" s="21">
        <v>1</v>
      </c>
      <c r="E4" s="21" t="s">
        <v>68</v>
      </c>
      <c r="F4" s="36"/>
      <c r="G4" s="36"/>
      <c r="H4" s="35">
        <f>F4*D4</f>
        <v>0</v>
      </c>
      <c r="I4" s="35">
        <f>G4*D4</f>
        <v>0</v>
      </c>
    </row>
    <row r="5" spans="1:9" x14ac:dyDescent="0.3">
      <c r="A5" s="2"/>
      <c r="B5" s="3"/>
      <c r="C5" s="3" t="s">
        <v>25</v>
      </c>
      <c r="D5" s="5"/>
      <c r="E5" s="5"/>
      <c r="F5" s="46"/>
      <c r="G5" s="46"/>
      <c r="H5" s="32">
        <f>SUM(H2:H4)</f>
        <v>0</v>
      </c>
      <c r="I5" s="32">
        <f>SUM(I2:I4)</f>
        <v>0</v>
      </c>
    </row>
    <row r="6" spans="1:9" x14ac:dyDescent="0.3">
      <c r="D6" s="34"/>
      <c r="E6" s="34"/>
      <c r="F6" s="34"/>
      <c r="G6" s="34"/>
      <c r="H6" s="34"/>
      <c r="I6" s="34"/>
    </row>
  </sheetData>
  <sortState ref="A2:I6">
    <sortCondition ref="B1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F2" sqref="F2:G2"/>
    </sheetView>
  </sheetViews>
  <sheetFormatPr defaultRowHeight="14.4" x14ac:dyDescent="0.3"/>
  <cols>
    <col min="1" max="1" width="4.441406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10" customWidth="1"/>
    <col min="7" max="7" width="8.33203125" customWidth="1"/>
    <col min="8" max="8" width="8.6640625" customWidth="1"/>
    <col min="9" max="9" width="10" customWidth="1"/>
  </cols>
  <sheetData>
    <row r="1" spans="1:9" ht="26.4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78.75" customHeight="1" x14ac:dyDescent="0.3">
      <c r="A2" s="18">
        <v>1</v>
      </c>
      <c r="B2" s="13" t="s">
        <v>42</v>
      </c>
      <c r="C2" s="42" t="s">
        <v>78</v>
      </c>
      <c r="D2" s="21">
        <v>1</v>
      </c>
      <c r="E2" s="21" t="s">
        <v>68</v>
      </c>
      <c r="F2" s="36"/>
      <c r="G2" s="36"/>
      <c r="H2" s="35">
        <f>F2*D2</f>
        <v>0</v>
      </c>
      <c r="I2" s="35">
        <f>G2*D2</f>
        <v>0</v>
      </c>
    </row>
    <row r="3" spans="1:9" x14ac:dyDescent="0.3">
      <c r="A3" s="2"/>
      <c r="B3" s="3"/>
      <c r="C3" s="3" t="s">
        <v>25</v>
      </c>
      <c r="D3" s="5"/>
      <c r="E3" s="5"/>
      <c r="F3" s="32"/>
      <c r="G3" s="32"/>
      <c r="H3" s="32">
        <f>SUM(H2)</f>
        <v>0</v>
      </c>
      <c r="I3" s="32">
        <f>SUM(I2)</f>
        <v>0</v>
      </c>
    </row>
    <row r="4" spans="1:9" x14ac:dyDescent="0.3">
      <c r="D4" s="34"/>
      <c r="E4" s="34"/>
      <c r="F4" s="34"/>
      <c r="G4" s="34"/>
      <c r="H4" s="34"/>
      <c r="I4" s="3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F2" sqref="F2:G7"/>
    </sheetView>
  </sheetViews>
  <sheetFormatPr defaultRowHeight="14.4" x14ac:dyDescent="0.3"/>
  <cols>
    <col min="1" max="1" width="4.441406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10" customWidth="1"/>
    <col min="7" max="7" width="10.33203125" customWidth="1"/>
    <col min="8" max="8" width="8.6640625" customWidth="1"/>
    <col min="9" max="9" width="10" customWidth="1"/>
  </cols>
  <sheetData>
    <row r="1" spans="1:9" ht="26.4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26.4" x14ac:dyDescent="0.3">
      <c r="A2" s="18">
        <v>1</v>
      </c>
      <c r="B2" s="13" t="s">
        <v>42</v>
      </c>
      <c r="C2" s="42" t="s">
        <v>146</v>
      </c>
      <c r="D2" s="21">
        <v>1</v>
      </c>
      <c r="E2" s="21" t="s">
        <v>68</v>
      </c>
      <c r="F2" s="36"/>
      <c r="G2" s="36"/>
      <c r="H2" s="35">
        <f t="shared" ref="H2:H7" si="0">F2*D2</f>
        <v>0</v>
      </c>
      <c r="I2" s="35">
        <f t="shared" ref="I2:I7" si="1">G2*D2</f>
        <v>0</v>
      </c>
    </row>
    <row r="3" spans="1:9" ht="39.6" x14ac:dyDescent="0.3">
      <c r="A3" s="59">
        <v>2</v>
      </c>
      <c r="B3" s="13" t="s">
        <v>42</v>
      </c>
      <c r="C3" s="42" t="s">
        <v>147</v>
      </c>
      <c r="D3" s="21">
        <v>1</v>
      </c>
      <c r="E3" s="21" t="s">
        <v>68</v>
      </c>
      <c r="F3" s="36"/>
      <c r="G3" s="36"/>
      <c r="H3" s="35">
        <f t="shared" si="0"/>
        <v>0</v>
      </c>
      <c r="I3" s="35">
        <f t="shared" si="1"/>
        <v>0</v>
      </c>
    </row>
    <row r="4" spans="1:9" ht="52.8" x14ac:dyDescent="0.3">
      <c r="A4" s="59">
        <v>3</v>
      </c>
      <c r="B4" s="13" t="s">
        <v>42</v>
      </c>
      <c r="C4" s="42" t="s">
        <v>148</v>
      </c>
      <c r="D4" s="21">
        <v>1</v>
      </c>
      <c r="E4" s="21" t="s">
        <v>68</v>
      </c>
      <c r="F4" s="36"/>
      <c r="G4" s="36"/>
      <c r="H4" s="35">
        <f t="shared" si="0"/>
        <v>0</v>
      </c>
      <c r="I4" s="35">
        <f t="shared" si="1"/>
        <v>0</v>
      </c>
    </row>
    <row r="5" spans="1:9" ht="39.6" x14ac:dyDescent="0.3">
      <c r="A5" s="59">
        <v>4</v>
      </c>
      <c r="B5" s="13" t="s">
        <v>42</v>
      </c>
      <c r="C5" s="42" t="s">
        <v>152</v>
      </c>
      <c r="D5" s="21">
        <v>1</v>
      </c>
      <c r="E5" s="21" t="s">
        <v>68</v>
      </c>
      <c r="F5" s="36"/>
      <c r="G5" s="36"/>
      <c r="H5" s="35">
        <f t="shared" si="0"/>
        <v>0</v>
      </c>
      <c r="I5" s="35">
        <f t="shared" si="1"/>
        <v>0</v>
      </c>
    </row>
    <row r="6" spans="1:9" ht="52.8" x14ac:dyDescent="0.3">
      <c r="A6" s="18">
        <v>5</v>
      </c>
      <c r="B6" s="13" t="s">
        <v>42</v>
      </c>
      <c r="C6" s="42" t="s">
        <v>149</v>
      </c>
      <c r="D6" s="21">
        <v>1</v>
      </c>
      <c r="E6" s="21" t="s">
        <v>68</v>
      </c>
      <c r="F6" s="36"/>
      <c r="G6" s="36"/>
      <c r="H6" s="35">
        <f t="shared" si="0"/>
        <v>0</v>
      </c>
      <c r="I6" s="35">
        <f t="shared" si="1"/>
        <v>0</v>
      </c>
    </row>
    <row r="7" spans="1:9" ht="92.4" x14ac:dyDescent="0.3">
      <c r="A7" s="18">
        <v>6</v>
      </c>
      <c r="B7" s="13" t="s">
        <v>42</v>
      </c>
      <c r="C7" s="42" t="s">
        <v>151</v>
      </c>
      <c r="D7" s="21">
        <v>1</v>
      </c>
      <c r="E7" s="21" t="s">
        <v>68</v>
      </c>
      <c r="F7" s="36"/>
      <c r="G7" s="36"/>
      <c r="H7" s="35">
        <f t="shared" si="0"/>
        <v>0</v>
      </c>
      <c r="I7" s="35">
        <f t="shared" si="1"/>
        <v>0</v>
      </c>
    </row>
    <row r="8" spans="1:9" x14ac:dyDescent="0.3">
      <c r="A8" s="2"/>
      <c r="B8" s="3"/>
      <c r="C8" s="3" t="s">
        <v>25</v>
      </c>
      <c r="D8" s="5"/>
      <c r="E8" s="5"/>
      <c r="F8" s="32"/>
      <c r="G8" s="32"/>
      <c r="H8" s="32">
        <f>SUM(H2:H7)</f>
        <v>0</v>
      </c>
      <c r="I8" s="32">
        <f>SUM(I2:I7)</f>
        <v>0</v>
      </c>
    </row>
    <row r="9" spans="1:9" x14ac:dyDescent="0.3">
      <c r="D9" s="34"/>
      <c r="E9" s="34"/>
      <c r="F9" s="34"/>
      <c r="G9" s="34"/>
      <c r="H9" s="34"/>
      <c r="I9" s="3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15</vt:i4>
      </vt:variant>
    </vt:vector>
  </HeadingPairs>
  <TitlesOfParts>
    <vt:vector size="15" baseType="lpstr">
      <vt:lpstr>Záradék</vt:lpstr>
      <vt:lpstr>Összesítő</vt:lpstr>
      <vt:lpstr> Állványozás</vt:lpstr>
      <vt:lpstr> Irtás, föld- és szikalmunka</vt:lpstr>
      <vt:lpstr> Helyszíni beton és vasbeton </vt:lpstr>
      <vt:lpstr> Vakolás-rabicolás</vt:lpstr>
      <vt:lpstr> Hideg- és melegburkolatok</vt:lpstr>
      <vt:lpstr> Bádogozás</vt:lpstr>
      <vt:lpstr> Asztalosszerkezetek</vt:lpstr>
      <vt:lpstr> Lakatos-szerkezetek elhelyez</vt:lpstr>
      <vt:lpstr> Felületképzés</vt:lpstr>
      <vt:lpstr> Szigetelés</vt:lpstr>
      <vt:lpstr> Útpálya tartozékok építése</vt:lpstr>
      <vt:lpstr>Vízellátás-csatornázás</vt:lpstr>
      <vt:lpstr>Villanyszerelés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2017-09-29T06:28:53Z</dcterms:modified>
</cp:coreProperties>
</file>